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abdullai.CORP\Desktop\Stuffs\Market Statistics\Voice Statistics\"/>
    </mc:Choice>
  </mc:AlternateContent>
  <xr:revisionPtr revIDLastSave="0" documentId="13_ncr:1_{C96BB11A-9347-40D3-862D-4E17C114D2E7}" xr6:coauthVersionLast="43" xr6:coauthVersionMax="43" xr10:uidLastSave="{00000000-0000-0000-0000-000000000000}"/>
  <bookViews>
    <workbookView xWindow="-108" yWindow="-108" windowWidth="23256" windowHeight="12576" activeTab="2" xr2:uid="{00000000-000D-0000-FFFF-FFFF00000000}"/>
  </bookViews>
  <sheets>
    <sheet name="July 2019" sheetId="14" r:id="rId1"/>
    <sheet name="July Statistics" sheetId="15" r:id="rId2"/>
    <sheet name="June 2019" sheetId="12" r:id="rId3"/>
    <sheet name="June Statistics" sheetId="13" r:id="rId4"/>
    <sheet name="May 2019" sheetId="10" state="hidden" r:id="rId5"/>
    <sheet name="May Statistics" sheetId="11" state="hidden" r:id="rId6"/>
    <sheet name="April 2019" sheetId="8" state="hidden" r:id="rId7"/>
    <sheet name="April Statistics" sheetId="9" state="hidden" r:id="rId8"/>
    <sheet name="March 2019" sheetId="6" state="hidden" r:id="rId9"/>
    <sheet name="March Statistics" sheetId="7" state="hidden" r:id="rId10"/>
    <sheet name="February 2019" sheetId="4" state="hidden" r:id="rId11"/>
    <sheet name="February Market Shares" sheetId="5" state="hidden" r:id="rId12"/>
    <sheet name="January 2019" sheetId="2" state="hidden" r:id="rId13"/>
    <sheet name="January Market Shares" sheetId="3" state="hidden" r:id="rId14"/>
  </sheets>
  <externalReferences>
    <externalReference r:id="rId15"/>
    <externalReference r:id="rId1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4" l="1"/>
  <c r="I19" i="14"/>
  <c r="I18" i="14"/>
  <c r="I7" i="14"/>
  <c r="I6" i="14"/>
  <c r="I5" i="14"/>
  <c r="I4" i="14"/>
  <c r="I12" i="14" s="1"/>
  <c r="C33" i="14"/>
  <c r="D33" i="14" s="1"/>
  <c r="E33" i="14" s="1"/>
  <c r="F33" i="14" s="1"/>
  <c r="G33" i="14" s="1"/>
  <c r="H33" i="14" s="1"/>
  <c r="H19" i="14"/>
  <c r="G19" i="14"/>
  <c r="F19" i="14"/>
  <c r="E19" i="14"/>
  <c r="D19" i="14"/>
  <c r="C19" i="14"/>
  <c r="C25" i="14" s="1"/>
  <c r="H18" i="14"/>
  <c r="H24" i="14" s="1"/>
  <c r="G18" i="14"/>
  <c r="F18" i="14"/>
  <c r="E18" i="14"/>
  <c r="E20" i="14" s="1"/>
  <c r="D18" i="14"/>
  <c r="C18" i="14"/>
  <c r="C24" i="14" s="1"/>
  <c r="H7" i="14"/>
  <c r="G7" i="14"/>
  <c r="F7" i="14"/>
  <c r="E7" i="14"/>
  <c r="D7" i="14"/>
  <c r="C7" i="14"/>
  <c r="C15" i="14" s="1"/>
  <c r="H6" i="14"/>
  <c r="H14" i="14" s="1"/>
  <c r="G6" i="14"/>
  <c r="G14" i="14" s="1"/>
  <c r="F6" i="14"/>
  <c r="E6" i="14"/>
  <c r="D6" i="14"/>
  <c r="C6" i="14"/>
  <c r="H5" i="14"/>
  <c r="G5" i="14"/>
  <c r="F5" i="14"/>
  <c r="E5" i="14"/>
  <c r="D5" i="14"/>
  <c r="C5" i="14"/>
  <c r="H4" i="14"/>
  <c r="G4" i="14"/>
  <c r="F4" i="14"/>
  <c r="E4" i="14"/>
  <c r="D4" i="14"/>
  <c r="C4" i="14"/>
  <c r="E13" i="14" l="1"/>
  <c r="D25" i="14"/>
  <c r="I14" i="14"/>
  <c r="F13" i="14"/>
  <c r="I15" i="14"/>
  <c r="I25" i="14"/>
  <c r="G13" i="14"/>
  <c r="F20" i="14"/>
  <c r="F21" i="14" s="1"/>
  <c r="D8" i="14"/>
  <c r="G24" i="14"/>
  <c r="G20" i="14"/>
  <c r="G29" i="14" s="1"/>
  <c r="G37" i="14" s="1"/>
  <c r="G25" i="14"/>
  <c r="F8" i="14"/>
  <c r="F47" i="14"/>
  <c r="E8" i="14"/>
  <c r="E48" i="14" s="1"/>
  <c r="I24" i="14"/>
  <c r="G8" i="14"/>
  <c r="I8" i="14"/>
  <c r="I47" i="14" s="1"/>
  <c r="I48" i="14"/>
  <c r="H25" i="14"/>
  <c r="H20" i="14"/>
  <c r="H29" i="14" s="1"/>
  <c r="H37" i="14" s="1"/>
  <c r="E53" i="14"/>
  <c r="I13" i="14"/>
  <c r="I45" i="14"/>
  <c r="I46" i="14"/>
  <c r="D12" i="14"/>
  <c r="E12" i="14"/>
  <c r="I20" i="14"/>
  <c r="D47" i="14"/>
  <c r="D46" i="14"/>
  <c r="C8" i="14"/>
  <c r="C47" i="14" s="1"/>
  <c r="C12" i="14"/>
  <c r="G47" i="14"/>
  <c r="G28" i="14"/>
  <c r="G48" i="14"/>
  <c r="D28" i="14"/>
  <c r="F28" i="14"/>
  <c r="D48" i="14"/>
  <c r="E29" i="14"/>
  <c r="E52" i="14"/>
  <c r="G53" i="14"/>
  <c r="H8" i="14"/>
  <c r="H46" i="14" s="1"/>
  <c r="D24" i="14"/>
  <c r="F25" i="14"/>
  <c r="D45" i="14"/>
  <c r="F52" i="14"/>
  <c r="E25" i="14"/>
  <c r="G52" i="14"/>
  <c r="G54" i="14" s="1"/>
  <c r="F12" i="14"/>
  <c r="H13" i="14"/>
  <c r="D15" i="14"/>
  <c r="F24" i="14"/>
  <c r="F45" i="14"/>
  <c r="G12" i="14"/>
  <c r="C14" i="14"/>
  <c r="E15" i="14"/>
  <c r="C20" i="14"/>
  <c r="C53" i="14" s="1"/>
  <c r="E24" i="14"/>
  <c r="H12" i="14"/>
  <c r="D14" i="14"/>
  <c r="F15" i="14"/>
  <c r="D20" i="14"/>
  <c r="D52" i="14" s="1"/>
  <c r="D53" i="14"/>
  <c r="C13" i="14"/>
  <c r="E14" i="14"/>
  <c r="G15" i="14"/>
  <c r="G21" i="14"/>
  <c r="D13" i="14"/>
  <c r="F14" i="14"/>
  <c r="H15" i="14"/>
  <c r="C33" i="2"/>
  <c r="C19" i="2"/>
  <c r="C25" i="2" s="1"/>
  <c r="C18" i="2"/>
  <c r="C24" i="2" s="1"/>
  <c r="C7" i="2"/>
  <c r="C6" i="2"/>
  <c r="C14" i="2" s="1"/>
  <c r="C5" i="2"/>
  <c r="C13" i="2" s="1"/>
  <c r="C4" i="2"/>
  <c r="C33" i="4"/>
  <c r="D33" i="4" s="1"/>
  <c r="D19" i="4"/>
  <c r="C19" i="4"/>
  <c r="D18" i="4"/>
  <c r="C18" i="4"/>
  <c r="C24" i="4" s="1"/>
  <c r="D7" i="4"/>
  <c r="C7" i="4"/>
  <c r="D6" i="4"/>
  <c r="C6" i="4"/>
  <c r="D5" i="4"/>
  <c r="C5" i="4"/>
  <c r="D4" i="4"/>
  <c r="C4" i="4"/>
  <c r="E33" i="6"/>
  <c r="D33" i="6"/>
  <c r="C33" i="6"/>
  <c r="E19" i="6"/>
  <c r="D19" i="6"/>
  <c r="C19" i="6"/>
  <c r="C25" i="6" s="1"/>
  <c r="E18" i="6"/>
  <c r="D18" i="6"/>
  <c r="D20" i="6" s="1"/>
  <c r="C18" i="6"/>
  <c r="E7" i="6"/>
  <c r="D7" i="6"/>
  <c r="C7" i="6"/>
  <c r="E6" i="6"/>
  <c r="D6" i="6"/>
  <c r="C6" i="6"/>
  <c r="C14" i="6" s="1"/>
  <c r="E5" i="6"/>
  <c r="D5" i="6"/>
  <c r="C5" i="6"/>
  <c r="C13" i="6" s="1"/>
  <c r="E4" i="6"/>
  <c r="D4" i="6"/>
  <c r="C4" i="6"/>
  <c r="C33" i="8"/>
  <c r="D33" i="8" s="1"/>
  <c r="E33" i="8" s="1"/>
  <c r="F33" i="8" s="1"/>
  <c r="F19" i="8"/>
  <c r="E19" i="8"/>
  <c r="D19" i="8"/>
  <c r="C19" i="8"/>
  <c r="C25" i="8" s="1"/>
  <c r="F18" i="8"/>
  <c r="E18" i="8"/>
  <c r="D18" i="8"/>
  <c r="C18" i="8"/>
  <c r="C24" i="8" s="1"/>
  <c r="F7" i="8"/>
  <c r="E7" i="8"/>
  <c r="D7" i="8"/>
  <c r="C7" i="8"/>
  <c r="F6" i="8"/>
  <c r="E6" i="8"/>
  <c r="D6" i="8"/>
  <c r="C6" i="8"/>
  <c r="C14" i="8" s="1"/>
  <c r="F5" i="8"/>
  <c r="E5" i="8"/>
  <c r="D5" i="8"/>
  <c r="C5" i="8"/>
  <c r="F4" i="8"/>
  <c r="E4" i="8"/>
  <c r="D4" i="8"/>
  <c r="C4" i="8"/>
  <c r="D33" i="10"/>
  <c r="E33" i="10" s="1"/>
  <c r="F33" i="10" s="1"/>
  <c r="G33" i="10" s="1"/>
  <c r="C33" i="10"/>
  <c r="G19" i="10"/>
  <c r="F19" i="10"/>
  <c r="E19" i="10"/>
  <c r="D19" i="10"/>
  <c r="C19" i="10"/>
  <c r="C25" i="10" s="1"/>
  <c r="G18" i="10"/>
  <c r="F18" i="10"/>
  <c r="F20" i="10" s="1"/>
  <c r="E18" i="10"/>
  <c r="E20" i="10" s="1"/>
  <c r="E29" i="10" s="1"/>
  <c r="D18" i="10"/>
  <c r="C18" i="10"/>
  <c r="C24" i="10" s="1"/>
  <c r="G7" i="10"/>
  <c r="F7" i="10"/>
  <c r="E7" i="10"/>
  <c r="D7" i="10"/>
  <c r="C7" i="10"/>
  <c r="G6" i="10"/>
  <c r="F6" i="10"/>
  <c r="E6" i="10"/>
  <c r="D6" i="10"/>
  <c r="C6" i="10"/>
  <c r="C14" i="10" s="1"/>
  <c r="G5" i="10"/>
  <c r="F5" i="10"/>
  <c r="G13" i="10" s="1"/>
  <c r="E5" i="10"/>
  <c r="D5" i="10"/>
  <c r="C5" i="10"/>
  <c r="C13" i="10" s="1"/>
  <c r="G4" i="10"/>
  <c r="F4" i="10"/>
  <c r="E4" i="10"/>
  <c r="D4" i="10"/>
  <c r="C4" i="10"/>
  <c r="C33" i="12"/>
  <c r="D33" i="12" s="1"/>
  <c r="E33" i="12" s="1"/>
  <c r="F33" i="12" s="1"/>
  <c r="G33" i="12" s="1"/>
  <c r="H33" i="12" s="1"/>
  <c r="H19" i="12"/>
  <c r="G19" i="12"/>
  <c r="F19" i="12"/>
  <c r="E19" i="12"/>
  <c r="D19" i="12"/>
  <c r="C19" i="12"/>
  <c r="C25" i="12" s="1"/>
  <c r="H18" i="12"/>
  <c r="G18" i="12"/>
  <c r="F18" i="12"/>
  <c r="E18" i="12"/>
  <c r="D18" i="12"/>
  <c r="C18" i="12"/>
  <c r="C24" i="12" s="1"/>
  <c r="H7" i="12"/>
  <c r="G7" i="12"/>
  <c r="F7" i="12"/>
  <c r="E7" i="12"/>
  <c r="D7" i="12"/>
  <c r="C7" i="12"/>
  <c r="H6" i="12"/>
  <c r="G6" i="12"/>
  <c r="F6" i="12"/>
  <c r="F14" i="12" s="1"/>
  <c r="E6" i="12"/>
  <c r="D6" i="12"/>
  <c r="C6" i="12"/>
  <c r="C14" i="12" s="1"/>
  <c r="H5" i="12"/>
  <c r="G5" i="12"/>
  <c r="F5" i="12"/>
  <c r="E5" i="12"/>
  <c r="D5" i="12"/>
  <c r="C5" i="12"/>
  <c r="C13" i="12" s="1"/>
  <c r="H4" i="12"/>
  <c r="G4" i="12"/>
  <c r="F4" i="12"/>
  <c r="E4" i="12"/>
  <c r="D4" i="12"/>
  <c r="C4" i="12"/>
  <c r="F53" i="14" l="1"/>
  <c r="F29" i="14"/>
  <c r="E14" i="12"/>
  <c r="G15" i="12"/>
  <c r="E46" i="14"/>
  <c r="F9" i="14"/>
  <c r="H21" i="14"/>
  <c r="E9" i="14"/>
  <c r="E47" i="14"/>
  <c r="E28" i="14"/>
  <c r="H52" i="14"/>
  <c r="E45" i="14"/>
  <c r="E49" i="14" s="1"/>
  <c r="I28" i="14"/>
  <c r="H53" i="14"/>
  <c r="G9" i="14"/>
  <c r="G46" i="14"/>
  <c r="G49" i="14" s="1"/>
  <c r="I9" i="14"/>
  <c r="D54" i="14"/>
  <c r="G12" i="10"/>
  <c r="G25" i="10"/>
  <c r="D15" i="8"/>
  <c r="D25" i="8"/>
  <c r="D13" i="6"/>
  <c r="H54" i="14"/>
  <c r="E54" i="14"/>
  <c r="F46" i="14"/>
  <c r="D14" i="12"/>
  <c r="C8" i="8"/>
  <c r="C46" i="8" s="1"/>
  <c r="G45" i="14"/>
  <c r="F48" i="14"/>
  <c r="F49" i="14"/>
  <c r="D25" i="6"/>
  <c r="C45" i="14"/>
  <c r="D8" i="4"/>
  <c r="D47" i="4" s="1"/>
  <c r="D49" i="14"/>
  <c r="D25" i="12"/>
  <c r="D8" i="8"/>
  <c r="D48" i="8" s="1"/>
  <c r="D14" i="8"/>
  <c r="D9" i="14"/>
  <c r="C46" i="14"/>
  <c r="I49" i="14"/>
  <c r="D8" i="6"/>
  <c r="D28" i="6" s="1"/>
  <c r="D36" i="6" s="1"/>
  <c r="D15" i="6"/>
  <c r="D12" i="12"/>
  <c r="C8" i="2"/>
  <c r="C45" i="2" s="1"/>
  <c r="C28" i="14"/>
  <c r="C30" i="14" s="1"/>
  <c r="C41" i="14" s="1"/>
  <c r="I29" i="14"/>
  <c r="I30" i="14" s="1"/>
  <c r="I41" i="14" s="1"/>
  <c r="I52" i="14"/>
  <c r="I36" i="14"/>
  <c r="D15" i="4"/>
  <c r="C48" i="14"/>
  <c r="C9" i="14"/>
  <c r="I53" i="14"/>
  <c r="E21" i="14"/>
  <c r="C36" i="14"/>
  <c r="F37" i="14"/>
  <c r="H9" i="14"/>
  <c r="H28" i="14"/>
  <c r="H47" i="14"/>
  <c r="D36" i="14"/>
  <c r="F54" i="14"/>
  <c r="E37" i="14"/>
  <c r="G36" i="14"/>
  <c r="G30" i="14"/>
  <c r="G41" i="14" s="1"/>
  <c r="C29" i="14"/>
  <c r="C21" i="14"/>
  <c r="D29" i="14"/>
  <c r="D21" i="14"/>
  <c r="E36" i="14"/>
  <c r="E30" i="14"/>
  <c r="E41" i="14" s="1"/>
  <c r="H48" i="14"/>
  <c r="F36" i="14"/>
  <c r="F30" i="14"/>
  <c r="C52" i="14"/>
  <c r="C54" i="14" s="1"/>
  <c r="H45" i="14"/>
  <c r="D47" i="6"/>
  <c r="D24" i="8"/>
  <c r="D13" i="12"/>
  <c r="D13" i="10"/>
  <c r="D24" i="10"/>
  <c r="D14" i="6"/>
  <c r="D20" i="4"/>
  <c r="D52" i="4" s="1"/>
  <c r="C12" i="2"/>
  <c r="C8" i="12"/>
  <c r="C48" i="12" s="1"/>
  <c r="E13" i="10"/>
  <c r="C8" i="10"/>
  <c r="C46" i="10" s="1"/>
  <c r="E24" i="8"/>
  <c r="C20" i="6"/>
  <c r="D21" i="6" s="1"/>
  <c r="C15" i="2"/>
  <c r="E25" i="12"/>
  <c r="D8" i="10"/>
  <c r="D45" i="10" s="1"/>
  <c r="C13" i="8"/>
  <c r="C8" i="6"/>
  <c r="C46" i="6" s="1"/>
  <c r="E14" i="6"/>
  <c r="D15" i="12"/>
  <c r="D13" i="8"/>
  <c r="C8" i="4"/>
  <c r="C45" i="4" s="1"/>
  <c r="C12" i="4"/>
  <c r="E24" i="12"/>
  <c r="D14" i="10"/>
  <c r="D20" i="10"/>
  <c r="D53" i="10" s="1"/>
  <c r="C15" i="8"/>
  <c r="D12" i="4"/>
  <c r="D24" i="12"/>
  <c r="E14" i="10"/>
  <c r="C15" i="4"/>
  <c r="D53" i="6"/>
  <c r="D29" i="6"/>
  <c r="C29" i="6"/>
  <c r="C45" i="8"/>
  <c r="C28" i="2"/>
  <c r="D48" i="4"/>
  <c r="D47" i="8"/>
  <c r="D45" i="8"/>
  <c r="D15" i="10"/>
  <c r="D8" i="12"/>
  <c r="D45" i="12" s="1"/>
  <c r="D24" i="4"/>
  <c r="C20" i="12"/>
  <c r="C52" i="12" s="1"/>
  <c r="E25" i="10"/>
  <c r="C25" i="4"/>
  <c r="H24" i="12"/>
  <c r="D20" i="12"/>
  <c r="D52" i="12" s="1"/>
  <c r="E15" i="10"/>
  <c r="D12" i="10"/>
  <c r="F25" i="10"/>
  <c r="C12" i="8"/>
  <c r="C20" i="8"/>
  <c r="C53" i="8" s="1"/>
  <c r="E12" i="6"/>
  <c r="E24" i="6"/>
  <c r="C24" i="6"/>
  <c r="D13" i="4"/>
  <c r="D25" i="4"/>
  <c r="C15" i="10"/>
  <c r="C13" i="4"/>
  <c r="C12" i="12"/>
  <c r="C15" i="12"/>
  <c r="D12" i="8"/>
  <c r="D20" i="8"/>
  <c r="E15" i="6"/>
  <c r="D24" i="6"/>
  <c r="C14" i="4"/>
  <c r="C20" i="4"/>
  <c r="C53" i="4" s="1"/>
  <c r="C20" i="2"/>
  <c r="C52" i="2" s="1"/>
  <c r="C12" i="6"/>
  <c r="C12" i="10"/>
  <c r="D12" i="6"/>
  <c r="C20" i="10"/>
  <c r="C48" i="10"/>
  <c r="C47" i="8"/>
  <c r="D14" i="4"/>
  <c r="D25" i="10"/>
  <c r="H15" i="12"/>
  <c r="G24" i="10"/>
  <c r="C15" i="6"/>
  <c r="D46" i="6"/>
  <c r="D52" i="6"/>
  <c r="F14" i="10"/>
  <c r="F25" i="12"/>
  <c r="F21" i="10"/>
  <c r="F24" i="8"/>
  <c r="E8" i="12"/>
  <c r="E46" i="12" s="1"/>
  <c r="F24" i="12"/>
  <c r="H25" i="12"/>
  <c r="G24" i="12"/>
  <c r="G14" i="10"/>
  <c r="E8" i="10"/>
  <c r="E9" i="10" s="1"/>
  <c r="F13" i="10"/>
  <c r="F53" i="10"/>
  <c r="G25" i="12"/>
  <c r="F8" i="10"/>
  <c r="F52" i="10"/>
  <c r="F54" i="10" s="1"/>
  <c r="E20" i="12"/>
  <c r="E29" i="12" s="1"/>
  <c r="E37" i="12" s="1"/>
  <c r="E52" i="10"/>
  <c r="F20" i="12"/>
  <c r="F29" i="12" s="1"/>
  <c r="F37" i="12" s="1"/>
  <c r="F24" i="10"/>
  <c r="E37" i="10"/>
  <c r="F48" i="12"/>
  <c r="G8" i="12"/>
  <c r="G46" i="12" s="1"/>
  <c r="E13" i="12"/>
  <c r="G14" i="12"/>
  <c r="G20" i="12"/>
  <c r="G8" i="10"/>
  <c r="G46" i="10" s="1"/>
  <c r="E12" i="10"/>
  <c r="F15" i="10"/>
  <c r="G20" i="10"/>
  <c r="G53" i="10" s="1"/>
  <c r="E24" i="10"/>
  <c r="F29" i="10"/>
  <c r="E13" i="8"/>
  <c r="E15" i="8"/>
  <c r="E25" i="8"/>
  <c r="E8" i="6"/>
  <c r="E45" i="6" s="1"/>
  <c r="E20" i="6"/>
  <c r="F8" i="12"/>
  <c r="F46" i="12" s="1"/>
  <c r="H8" i="12"/>
  <c r="H47" i="12" s="1"/>
  <c r="F13" i="12"/>
  <c r="H14" i="12"/>
  <c r="H20" i="12"/>
  <c r="F12" i="10"/>
  <c r="G15" i="10"/>
  <c r="F13" i="8"/>
  <c r="F15" i="8"/>
  <c r="F25" i="8"/>
  <c r="E13" i="6"/>
  <c r="E25" i="6"/>
  <c r="E12" i="12"/>
  <c r="G13" i="12"/>
  <c r="E53" i="10"/>
  <c r="F12" i="12"/>
  <c r="H13" i="12"/>
  <c r="G12" i="12"/>
  <c r="E15" i="12"/>
  <c r="E8" i="8"/>
  <c r="E46" i="8" s="1"/>
  <c r="E12" i="8"/>
  <c r="E14" i="8"/>
  <c r="E20" i="8"/>
  <c r="E52" i="8" s="1"/>
  <c r="H12" i="12"/>
  <c r="F15" i="12"/>
  <c r="F8" i="8"/>
  <c r="F12" i="8"/>
  <c r="F14" i="8"/>
  <c r="F20" i="8"/>
  <c r="F52" i="8" s="1"/>
  <c r="C48" i="6" l="1"/>
  <c r="C45" i="6"/>
  <c r="E28" i="10"/>
  <c r="E46" i="10"/>
  <c r="D21" i="10"/>
  <c r="C9" i="2"/>
  <c r="H49" i="14"/>
  <c r="E54" i="10"/>
  <c r="F53" i="12"/>
  <c r="C28" i="12"/>
  <c r="D46" i="8"/>
  <c r="E53" i="12"/>
  <c r="D9" i="8"/>
  <c r="C9" i="6"/>
  <c r="F9" i="10"/>
  <c r="F28" i="10"/>
  <c r="F30" i="10" s="1"/>
  <c r="E48" i="10"/>
  <c r="D28" i="8"/>
  <c r="C49" i="14"/>
  <c r="C28" i="6"/>
  <c r="C30" i="6" s="1"/>
  <c r="C42" i="6" s="1"/>
  <c r="C9" i="10"/>
  <c r="C48" i="2"/>
  <c r="C46" i="2"/>
  <c r="C47" i="10"/>
  <c r="C47" i="6"/>
  <c r="C28" i="10"/>
  <c r="E47" i="6"/>
  <c r="E47" i="10"/>
  <c r="C47" i="2"/>
  <c r="C28" i="8"/>
  <c r="C36" i="8" s="1"/>
  <c r="C48" i="8"/>
  <c r="C52" i="6"/>
  <c r="C54" i="6" s="1"/>
  <c r="D9" i="6"/>
  <c r="C9" i="8"/>
  <c r="D46" i="12"/>
  <c r="D45" i="4"/>
  <c r="C28" i="4"/>
  <c r="C53" i="6"/>
  <c r="I38" i="14"/>
  <c r="C46" i="12"/>
  <c r="C21" i="6"/>
  <c r="C46" i="4"/>
  <c r="D28" i="4"/>
  <c r="C9" i="12"/>
  <c r="I54" i="14"/>
  <c r="I42" i="14"/>
  <c r="I37" i="14"/>
  <c r="D52" i="10"/>
  <c r="D46" i="4"/>
  <c r="D29" i="10"/>
  <c r="D37" i="10" s="1"/>
  <c r="C47" i="12"/>
  <c r="D28" i="10"/>
  <c r="C45" i="10"/>
  <c r="D45" i="6"/>
  <c r="D49" i="6" s="1"/>
  <c r="C45" i="12"/>
  <c r="C49" i="12" s="1"/>
  <c r="E21" i="10"/>
  <c r="D54" i="6"/>
  <c r="D48" i="6"/>
  <c r="H36" i="14"/>
  <c r="H30" i="14"/>
  <c r="I31" i="14" s="1"/>
  <c r="F38" i="14"/>
  <c r="F31" i="14"/>
  <c r="D42" i="14"/>
  <c r="D37" i="14"/>
  <c r="C38" i="14"/>
  <c r="C31" i="14"/>
  <c r="G31" i="14"/>
  <c r="G38" i="14"/>
  <c r="G42" i="14"/>
  <c r="F41" i="14"/>
  <c r="F42" i="14"/>
  <c r="E38" i="14"/>
  <c r="C42" i="14"/>
  <c r="C37" i="14"/>
  <c r="E42" i="14"/>
  <c r="D30" i="14"/>
  <c r="E31" i="14" s="1"/>
  <c r="D9" i="4"/>
  <c r="C9" i="4"/>
  <c r="D46" i="10"/>
  <c r="C47" i="4"/>
  <c r="C48" i="4"/>
  <c r="D9" i="10"/>
  <c r="D53" i="4"/>
  <c r="D54" i="4" s="1"/>
  <c r="D21" i="4"/>
  <c r="D47" i="10"/>
  <c r="D48" i="10"/>
  <c r="D29" i="4"/>
  <c r="D37" i="4" s="1"/>
  <c r="D53" i="8"/>
  <c r="D29" i="8"/>
  <c r="D30" i="8" s="1"/>
  <c r="D41" i="8" s="1"/>
  <c r="D21" i="8"/>
  <c r="D28" i="12"/>
  <c r="D9" i="12"/>
  <c r="D48" i="12"/>
  <c r="C36" i="6"/>
  <c r="C36" i="10"/>
  <c r="D37" i="6"/>
  <c r="F47" i="10"/>
  <c r="C53" i="2"/>
  <c r="C54" i="2" s="1"/>
  <c r="C21" i="2"/>
  <c r="C29" i="2"/>
  <c r="C52" i="8"/>
  <c r="C54" i="8" s="1"/>
  <c r="D29" i="12"/>
  <c r="D21" i="12"/>
  <c r="F48" i="10"/>
  <c r="C29" i="10"/>
  <c r="C30" i="10" s="1"/>
  <c r="C41" i="10" s="1"/>
  <c r="C52" i="10"/>
  <c r="C21" i="10"/>
  <c r="C29" i="4"/>
  <c r="C30" i="4" s="1"/>
  <c r="C21" i="4"/>
  <c r="C52" i="4"/>
  <c r="C54" i="4" s="1"/>
  <c r="C29" i="8"/>
  <c r="C21" i="8"/>
  <c r="D47" i="12"/>
  <c r="D36" i="4"/>
  <c r="C36" i="2"/>
  <c r="C36" i="12"/>
  <c r="C30" i="8"/>
  <c r="C41" i="8" s="1"/>
  <c r="D52" i="8"/>
  <c r="C36" i="4"/>
  <c r="C37" i="6"/>
  <c r="C49" i="6"/>
  <c r="C53" i="10"/>
  <c r="D36" i="8"/>
  <c r="C49" i="8"/>
  <c r="D53" i="12"/>
  <c r="D54" i="12" s="1"/>
  <c r="C49" i="2"/>
  <c r="E52" i="12"/>
  <c r="E54" i="12" s="1"/>
  <c r="E21" i="12"/>
  <c r="G47" i="10"/>
  <c r="C53" i="12"/>
  <c r="C54" i="12" s="1"/>
  <c r="C29" i="12"/>
  <c r="C30" i="12" s="1"/>
  <c r="C21" i="12"/>
  <c r="D49" i="8"/>
  <c r="D54" i="10"/>
  <c r="D36" i="10"/>
  <c r="D30" i="10"/>
  <c r="D41" i="10" s="1"/>
  <c r="D30" i="6"/>
  <c r="D42" i="6" s="1"/>
  <c r="F52" i="12"/>
  <c r="F54" i="12" s="1"/>
  <c r="E48" i="8"/>
  <c r="F45" i="12"/>
  <c r="F46" i="10"/>
  <c r="F45" i="10"/>
  <c r="E49" i="10"/>
  <c r="E48" i="12"/>
  <c r="E47" i="12"/>
  <c r="E9" i="12"/>
  <c r="E45" i="10"/>
  <c r="F21" i="12"/>
  <c r="E45" i="12"/>
  <c r="E28" i="12"/>
  <c r="E28" i="6"/>
  <c r="E9" i="6"/>
  <c r="G21" i="10"/>
  <c r="G29" i="10"/>
  <c r="E53" i="8"/>
  <c r="E54" i="8" s="1"/>
  <c r="F28" i="8"/>
  <c r="F9" i="8"/>
  <c r="E30" i="10"/>
  <c r="E41" i="10" s="1"/>
  <c r="E36" i="10"/>
  <c r="H29" i="12"/>
  <c r="H21" i="12"/>
  <c r="G21" i="12"/>
  <c r="G29" i="12"/>
  <c r="H9" i="12"/>
  <c r="H28" i="12"/>
  <c r="H48" i="12"/>
  <c r="G48" i="12"/>
  <c r="G9" i="12"/>
  <c r="G28" i="12"/>
  <c r="H45" i="12"/>
  <c r="G47" i="12"/>
  <c r="E47" i="8"/>
  <c r="E36" i="12"/>
  <c r="E30" i="12"/>
  <c r="E41" i="12" s="1"/>
  <c r="E21" i="6"/>
  <c r="E29" i="6"/>
  <c r="E29" i="8"/>
  <c r="E21" i="8"/>
  <c r="F29" i="8"/>
  <c r="F21" i="8"/>
  <c r="H52" i="12"/>
  <c r="G52" i="10"/>
  <c r="G54" i="10" s="1"/>
  <c r="E46" i="6"/>
  <c r="F53" i="8"/>
  <c r="F54" i="8" s="1"/>
  <c r="E45" i="8"/>
  <c r="G9" i="10"/>
  <c r="G28" i="10"/>
  <c r="G45" i="10"/>
  <c r="G45" i="12"/>
  <c r="F48" i="8"/>
  <c r="F47" i="8"/>
  <c r="E53" i="6"/>
  <c r="F46" i="8"/>
  <c r="F37" i="10"/>
  <c r="G52" i="12"/>
  <c r="E28" i="8"/>
  <c r="E9" i="8"/>
  <c r="H53" i="12"/>
  <c r="F9" i="12"/>
  <c r="F47" i="12"/>
  <c r="F28" i="12"/>
  <c r="G53" i="12"/>
  <c r="E48" i="6"/>
  <c r="E52" i="6"/>
  <c r="F45" i="8"/>
  <c r="H46" i="12"/>
  <c r="G48" i="10"/>
  <c r="F41" i="10" l="1"/>
  <c r="F42" i="10"/>
  <c r="D30" i="4"/>
  <c r="D31" i="4" s="1"/>
  <c r="C49" i="10"/>
  <c r="D49" i="4"/>
  <c r="F36" i="10"/>
  <c r="F49" i="10"/>
  <c r="D49" i="12"/>
  <c r="D54" i="8"/>
  <c r="C49" i="4"/>
  <c r="D42" i="4"/>
  <c r="D49" i="10"/>
  <c r="H38" i="14"/>
  <c r="H31" i="14"/>
  <c r="H42" i="14"/>
  <c r="D38" i="14"/>
  <c r="D31" i="14"/>
  <c r="D41" i="14"/>
  <c r="H41" i="14"/>
  <c r="C31" i="12"/>
  <c r="C38" i="12"/>
  <c r="C54" i="10"/>
  <c r="D37" i="12"/>
  <c r="D31" i="10"/>
  <c r="D38" i="10"/>
  <c r="C31" i="4"/>
  <c r="C38" i="4"/>
  <c r="C41" i="12"/>
  <c r="C37" i="10"/>
  <c r="C42" i="10"/>
  <c r="D30" i="12"/>
  <c r="D36" i="12"/>
  <c r="C37" i="2"/>
  <c r="C38" i="10"/>
  <c r="C31" i="10"/>
  <c r="F49" i="12"/>
  <c r="C30" i="2"/>
  <c r="C42" i="8"/>
  <c r="C37" i="8"/>
  <c r="D42" i="8"/>
  <c r="D37" i="8"/>
  <c r="C38" i="6"/>
  <c r="C31" i="6"/>
  <c r="E49" i="12"/>
  <c r="C42" i="12"/>
  <c r="C37" i="12"/>
  <c r="C31" i="8"/>
  <c r="C38" i="8"/>
  <c r="D38" i="4"/>
  <c r="C37" i="4"/>
  <c r="C42" i="4"/>
  <c r="C41" i="6"/>
  <c r="D42" i="10"/>
  <c r="D38" i="6"/>
  <c r="D31" i="6"/>
  <c r="D41" i="6"/>
  <c r="D31" i="8"/>
  <c r="D38" i="8"/>
  <c r="C41" i="4"/>
  <c r="E49" i="8"/>
  <c r="H49" i="12"/>
  <c r="E49" i="6"/>
  <c r="G54" i="12"/>
  <c r="G49" i="10"/>
  <c r="G36" i="10"/>
  <c r="G30" i="10"/>
  <c r="G41" i="10" s="1"/>
  <c r="H54" i="12"/>
  <c r="H37" i="12"/>
  <c r="F36" i="12"/>
  <c r="F30" i="12"/>
  <c r="F41" i="12" s="1"/>
  <c r="E38" i="12"/>
  <c r="E42" i="12"/>
  <c r="G37" i="12"/>
  <c r="G36" i="12"/>
  <c r="G30" i="12"/>
  <c r="F37" i="8"/>
  <c r="E36" i="6"/>
  <c r="E30" i="6"/>
  <c r="E42" i="6" s="1"/>
  <c r="E37" i="6"/>
  <c r="F49" i="8"/>
  <c r="H30" i="12"/>
  <c r="H42" i="12" s="1"/>
  <c r="H36" i="12"/>
  <c r="E38" i="10"/>
  <c r="E31" i="10"/>
  <c r="E42" i="10"/>
  <c r="F30" i="8"/>
  <c r="F41" i="8" s="1"/>
  <c r="F36" i="8"/>
  <c r="G37" i="10"/>
  <c r="G42" i="10"/>
  <c r="F38" i="10"/>
  <c r="F31" i="10"/>
  <c r="E54" i="6"/>
  <c r="E30" i="8"/>
  <c r="E42" i="8" s="1"/>
  <c r="E36" i="8"/>
  <c r="G49" i="12"/>
  <c r="E37" i="8"/>
  <c r="D41" i="4" l="1"/>
  <c r="F42" i="8"/>
  <c r="D31" i="12"/>
  <c r="D38" i="12"/>
  <c r="C38" i="2"/>
  <c r="C31" i="2"/>
  <c r="C41" i="2"/>
  <c r="D41" i="12"/>
  <c r="D42" i="12"/>
  <c r="E41" i="8"/>
  <c r="E31" i="12"/>
  <c r="C42" i="2"/>
  <c r="H41" i="12"/>
  <c r="G38" i="12"/>
  <c r="G31" i="12"/>
  <c r="E31" i="6"/>
  <c r="E38" i="6"/>
  <c r="G42" i="12"/>
  <c r="E41" i="6"/>
  <c r="H38" i="12"/>
  <c r="H31" i="12"/>
  <c r="G31" i="10"/>
  <c r="G38" i="10"/>
  <c r="E38" i="8"/>
  <c r="E31" i="8"/>
  <c r="F38" i="8"/>
  <c r="F31" i="8"/>
  <c r="G41" i="12"/>
  <c r="F38" i="12"/>
  <c r="F31" i="12"/>
  <c r="F42" i="12"/>
</calcChain>
</file>

<file path=xl/sharedStrings.xml><?xml version="1.0" encoding="utf-8"?>
<sst xmlns="http://schemas.openxmlformats.org/spreadsheetml/2006/main" count="315" uniqueCount="33">
  <si>
    <t>AIRTELTIGO</t>
  </si>
  <si>
    <t>SCANCOM (MTN)</t>
  </si>
  <si>
    <t>VODAFONE MOBILE</t>
  </si>
  <si>
    <t>GLO MOBILE</t>
  </si>
  <si>
    <t>TOTAL MOBILE</t>
  </si>
  <si>
    <t>MONTH OVER MONTH GROWTH</t>
  </si>
  <si>
    <t>MONTH OVER MONTH GROWTH PER OPERATOR (MOBILE)</t>
  </si>
  <si>
    <t>FIXED OPERATORS</t>
  </si>
  <si>
    <t>VODAFONE</t>
  </si>
  <si>
    <t>TOTAL FIXED</t>
  </si>
  <si>
    <t>MONTH OVER MONTH GROWTH PER OPERATOR (FIXED)</t>
  </si>
  <si>
    <t>TOTAL MARKET</t>
  </si>
  <si>
    <t>MOBILE</t>
  </si>
  <si>
    <t>FIXED</t>
  </si>
  <si>
    <t>TOTAL ACCESS LINES</t>
  </si>
  <si>
    <t>POPULATION</t>
  </si>
  <si>
    <t>GROWTH RATE</t>
  </si>
  <si>
    <t>PENETRATION</t>
  </si>
  <si>
    <t xml:space="preserve">MOBILE </t>
  </si>
  <si>
    <t>TOTAL</t>
  </si>
  <si>
    <t>MARKET SHARE</t>
  </si>
  <si>
    <t>MARKET SHARE per MOBILE OPERATORS</t>
  </si>
  <si>
    <t xml:space="preserve">TOTAL </t>
  </si>
  <si>
    <t>MARKET SHARE per FIXED OPERATORS</t>
  </si>
  <si>
    <t>AIRTEL</t>
  </si>
  <si>
    <t>MNOs VOICE SUBSCRIPTION FOR JANUARY 2019</t>
  </si>
  <si>
    <t>MNOs VOICE SUBSCRIPTION TRENDS 2019</t>
  </si>
  <si>
    <t>MNOs VOICE SUBSCRIPTION FOR FEBRUARY 2019</t>
  </si>
  <si>
    <t>MNOs VOICE SUBSCRIPTION FOR MARCH 2019</t>
  </si>
  <si>
    <t>MNOs VOICE SUBSCRIPTION FOR  APRIL 2019</t>
  </si>
  <si>
    <t>MNOs VOICE SUBSCRIPTION FOR  MAY 2019</t>
  </si>
  <si>
    <t>MNOs VOICE SUBSCRIPTION FOR  JUNE 2019</t>
  </si>
  <si>
    <t>MNOs VOICE SUBSCRIPTION FOR 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</si>
</sst>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 wrapText="1"/>
    </xf>
    <xf numFmtId="17" fontId="2" fillId="3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5" fontId="3" fillId="0" borderId="2" xfId="1" applyNumberFormat="1" applyFont="1" applyBorder="1"/>
    <xf numFmtId="166" fontId="3" fillId="0" borderId="0" xfId="2" applyNumberFormat="1" applyFont="1"/>
    <xf numFmtId="164" fontId="3" fillId="0" borderId="0" xfId="1" applyFont="1"/>
    <xf numFmtId="9" fontId="3" fillId="0" borderId="0" xfId="2" applyFont="1"/>
    <xf numFmtId="0" fontId="5" fillId="0" borderId="2" xfId="0" applyFont="1" applyFill="1" applyBorder="1" applyAlignment="1">
      <alignment wrapText="1"/>
    </xf>
    <xf numFmtId="165" fontId="2" fillId="0" borderId="2" xfId="1" applyNumberFormat="1" applyFont="1" applyBorder="1"/>
    <xf numFmtId="0" fontId="2" fillId="0" borderId="2" xfId="0" applyFont="1" applyFill="1" applyBorder="1" applyAlignment="1">
      <alignment wrapText="1"/>
    </xf>
    <xf numFmtId="10" fontId="3" fillId="0" borderId="2" xfId="2" applyNumberFormat="1" applyFont="1" applyBorder="1"/>
    <xf numFmtId="10" fontId="3" fillId="0" borderId="0" xfId="2" applyNumberFormat="1" applyFont="1"/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2" fillId="4" borderId="2" xfId="0" applyFont="1" applyFill="1" applyBorder="1" applyAlignment="1">
      <alignment wrapText="1"/>
    </xf>
    <xf numFmtId="0" fontId="3" fillId="4" borderId="2" xfId="0" applyFont="1" applyFill="1" applyBorder="1"/>
    <xf numFmtId="0" fontId="4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165" fontId="3" fillId="0" borderId="2" xfId="0" applyNumberFormat="1" applyFont="1" applyBorder="1"/>
    <xf numFmtId="165" fontId="3" fillId="0" borderId="0" xfId="0" applyNumberFormat="1" applyFont="1"/>
    <xf numFmtId="164" fontId="3" fillId="0" borderId="2" xfId="1" applyFont="1" applyBorder="1"/>
    <xf numFmtId="165" fontId="3" fillId="0" borderId="0" xfId="1" applyNumberFormat="1" applyFont="1"/>
    <xf numFmtId="3" fontId="3" fillId="0" borderId="0" xfId="0" applyNumberFormat="1" applyFont="1"/>
    <xf numFmtId="164" fontId="3" fillId="0" borderId="0" xfId="0" applyNumberFormat="1" applyFont="1"/>
    <xf numFmtId="166" fontId="3" fillId="0" borderId="2" xfId="2" applyNumberFormat="1" applyFont="1" applyBorder="1"/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/>
    <xf numFmtId="166" fontId="2" fillId="0" borderId="2" xfId="2" applyNumberFormat="1" applyFont="1" applyBorder="1"/>
    <xf numFmtId="10" fontId="2" fillId="0" borderId="2" xfId="0" applyNumberFormat="1" applyFont="1" applyBorder="1"/>
    <xf numFmtId="0" fontId="6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3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MOBILE</a:t>
            </a:r>
            <a:r>
              <a:rPr lang="en-US" b="1" baseline="0"/>
              <a:t> VOICE SUBSCRIPTION TREND AS AT JULY 2019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'July 2019'!$A$4</c:f>
              <c:strCache>
                <c:ptCount val="1"/>
                <c:pt idx="0">
                  <c:v>AIRTELTIGO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'July 2019'!$B$3:$I$3</c:f>
              <c:numCache>
                <c:formatCode>mmm\-yy</c:formatCode>
                <c:ptCount val="7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</c:numCache>
            </c:numRef>
          </c:cat>
          <c:val>
            <c:numRef>
              <c:f>'July 2019'!$B$4:$I$4</c:f>
              <c:numCache>
                <c:formatCode>_(* #,##0_);_(* \(#,##0\);_(* "-"??_);_(@_)</c:formatCode>
                <c:ptCount val="7"/>
                <c:pt idx="0">
                  <c:v>10097037</c:v>
                </c:pt>
                <c:pt idx="1">
                  <c:v>9788846</c:v>
                </c:pt>
                <c:pt idx="2">
                  <c:v>9799138</c:v>
                </c:pt>
                <c:pt idx="3">
                  <c:v>9503327</c:v>
                </c:pt>
                <c:pt idx="4">
                  <c:v>9134114</c:v>
                </c:pt>
                <c:pt idx="5">
                  <c:v>9074284</c:v>
                </c:pt>
                <c:pt idx="6">
                  <c:v>9078173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8-4904-9430-79B736ECC4C7}"/>
            </c:ext>
          </c:extLst>
        </c:ser>
        <c:ser>
          <c:idx val="1"/>
          <c:order val="1"/>
          <c:tx>
            <c:strRef>
              <c:f>'July 2019'!$A$5</c:f>
              <c:strCache>
                <c:ptCount val="1"/>
                <c:pt idx="0">
                  <c:v>SCANCOM (MTN)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'July 2019'!$B$3:$I$3</c:f>
              <c:numCache>
                <c:formatCode>mmm\-yy</c:formatCode>
                <c:ptCount val="7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</c:numCache>
            </c:numRef>
          </c:cat>
          <c:val>
            <c:numRef>
              <c:f>'July 2019'!$B$5:$I$5</c:f>
              <c:numCache>
                <c:formatCode>_(* #,##0_);_(* \(#,##0\);_(* "-"??_);_(@_)</c:formatCode>
                <c:ptCount val="7"/>
                <c:pt idx="0">
                  <c:v>20393585</c:v>
                </c:pt>
                <c:pt idx="1">
                  <c:v>20542022</c:v>
                </c:pt>
                <c:pt idx="2">
                  <c:v>20776731</c:v>
                </c:pt>
                <c:pt idx="3">
                  <c:v>20896784</c:v>
                </c:pt>
                <c:pt idx="4">
                  <c:v>21181828</c:v>
                </c:pt>
                <c:pt idx="5">
                  <c:v>21342887</c:v>
                </c:pt>
                <c:pt idx="6">
                  <c:v>21471308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C8-4904-9430-79B736ECC4C7}"/>
            </c:ext>
          </c:extLst>
        </c:ser>
        <c:ser>
          <c:idx val="2"/>
          <c:order val="2"/>
          <c:tx>
            <c:strRef>
              <c:f>'July 2019'!$A$6</c:f>
              <c:strCache>
                <c:ptCount val="1"/>
                <c:pt idx="0">
                  <c:v>VODAFONE MOBILE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'July 2019'!$B$3:$I$3</c:f>
              <c:numCache>
                <c:formatCode>mmm\-yy</c:formatCode>
                <c:ptCount val="7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</c:numCache>
            </c:numRef>
          </c:cat>
          <c:val>
            <c:numRef>
              <c:f>'July 2019'!$B$6:$I$6</c:f>
              <c:numCache>
                <c:formatCode>_(* #,##0_);_(* \(#,##0\);_(* "-"??_);_(@_)</c:formatCode>
                <c:ptCount val="7"/>
                <c:pt idx="0">
                  <c:v>10052027</c:v>
                </c:pt>
                <c:pt idx="1">
                  <c:v>10183458</c:v>
                </c:pt>
                <c:pt idx="2">
                  <c:v>10302566</c:v>
                </c:pt>
                <c:pt idx="3">
                  <c:v>10239987</c:v>
                </c:pt>
                <c:pt idx="4">
                  <c:v>10151337</c:v>
                </c:pt>
                <c:pt idx="5">
                  <c:v>9974337</c:v>
                </c:pt>
                <c:pt idx="6">
                  <c:v>9822251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C8-4904-9430-79B736ECC4C7}"/>
            </c:ext>
          </c:extLst>
        </c:ser>
        <c:ser>
          <c:idx val="3"/>
          <c:order val="3"/>
          <c:tx>
            <c:strRef>
              <c:f>'July 2019'!$A$7</c:f>
              <c:strCache>
                <c:ptCount val="1"/>
                <c:pt idx="0">
                  <c:v>GLO MOBILE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'July 2019'!$B$3:$I$3</c:f>
              <c:numCache>
                <c:formatCode>mmm\-yy</c:formatCode>
                <c:ptCount val="7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</c:numCache>
            </c:numRef>
          </c:cat>
          <c:val>
            <c:numRef>
              <c:f>'July 2019'!$B$7:$I$7</c:f>
              <c:numCache>
                <c:formatCode>_(* #,##0_);_(* \(#,##0\);_(* "-"??_);_(@_)</c:formatCode>
                <c:ptCount val="7"/>
                <c:pt idx="0">
                  <c:v>728448</c:v>
                </c:pt>
                <c:pt idx="1">
                  <c:v>720969</c:v>
                </c:pt>
                <c:pt idx="2">
                  <c:v>723889</c:v>
                </c:pt>
                <c:pt idx="3">
                  <c:v>722058</c:v>
                </c:pt>
                <c:pt idx="4">
                  <c:v>725793</c:v>
                </c:pt>
                <c:pt idx="5">
                  <c:v>721623</c:v>
                </c:pt>
                <c:pt idx="6">
                  <c:v>722100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C8-4904-9430-79B736ECC4C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1095336"/>
        <c:axId val="521101896"/>
      </c:lineChart>
      <c:dateAx>
        <c:axId val="521095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H"/>
          </a:p>
        </c:txPr>
        <c:crossAx val="521101896"/>
        <c:crosses val="autoZero"/>
        <c:auto val="1"/>
        <c:lblOffset val="100"/>
        <c:baseTimeUnit val="months"/>
      </c:dateAx>
      <c:valAx>
        <c:axId val="52110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H"/>
          </a:p>
        </c:txPr>
        <c:crossAx val="52109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MOBILE VOICE SUBSCRIPTION TREND AS AT MARCH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'March 2019'!$A$4</c:f>
              <c:strCache>
                <c:ptCount val="1"/>
                <c:pt idx="0">
                  <c:v>AIRTELTIGO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'March 2019'!$B$3:$E$3</c:f>
              <c:numCache>
                <c:formatCode>mmm\-yy</c:formatCode>
                <c:ptCount val="4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</c:numCache>
            </c:numRef>
          </c:cat>
          <c:val>
            <c:numRef>
              <c:f>'March 2019'!$B$4:$E$4</c:f>
              <c:numCache>
                <c:formatCode>_(* #,##0_);_(* \(#,##0\);_(* "-"??_);_(@_)</c:formatCode>
                <c:ptCount val="4"/>
                <c:pt idx="0">
                  <c:v>10289491</c:v>
                </c:pt>
                <c:pt idx="1">
                  <c:v>10097037</c:v>
                </c:pt>
                <c:pt idx="2">
                  <c:v>9788846</c:v>
                </c:pt>
                <c:pt idx="3">
                  <c:v>9799138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1-46FD-98CB-C57662E07CE8}"/>
            </c:ext>
          </c:extLst>
        </c:ser>
        <c:ser>
          <c:idx val="1"/>
          <c:order val="1"/>
          <c:tx>
            <c:strRef>
              <c:f>'March 2019'!$A$5</c:f>
              <c:strCache>
                <c:ptCount val="1"/>
                <c:pt idx="0">
                  <c:v>SCANCOM (MTN)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'March 2019'!$B$3:$E$3</c:f>
              <c:numCache>
                <c:formatCode>mmm\-yy</c:formatCode>
                <c:ptCount val="4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</c:numCache>
            </c:numRef>
          </c:cat>
          <c:val>
            <c:numRef>
              <c:f>'March 2019'!$B$5:$E$5</c:f>
              <c:numCache>
                <c:formatCode>_(* #,##0_);_(* \(#,##0\);_(* "-"??_);_(@_)</c:formatCode>
                <c:ptCount val="4"/>
                <c:pt idx="0">
                  <c:v>20092798</c:v>
                </c:pt>
                <c:pt idx="1">
                  <c:v>20393585</c:v>
                </c:pt>
                <c:pt idx="2">
                  <c:v>20542022</c:v>
                </c:pt>
                <c:pt idx="3">
                  <c:v>20776731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1-46FD-98CB-C57662E07CE8}"/>
            </c:ext>
          </c:extLst>
        </c:ser>
        <c:ser>
          <c:idx val="2"/>
          <c:order val="2"/>
          <c:tx>
            <c:strRef>
              <c:f>'March 2019'!$A$6</c:f>
              <c:strCache>
                <c:ptCount val="1"/>
                <c:pt idx="0">
                  <c:v>VODAFONE MOBILE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'March 2019'!$B$3:$E$3</c:f>
              <c:numCache>
                <c:formatCode>mmm\-yy</c:formatCode>
                <c:ptCount val="4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</c:numCache>
            </c:numRef>
          </c:cat>
          <c:val>
            <c:numRef>
              <c:f>'March 2019'!$B$6:$E$6</c:f>
              <c:numCache>
                <c:formatCode>_(* #,##0_);_(* \(#,##0\);_(* "-"??_);_(@_)</c:formatCode>
                <c:ptCount val="4"/>
                <c:pt idx="0">
                  <c:v>9813234</c:v>
                </c:pt>
                <c:pt idx="1">
                  <c:v>10052027</c:v>
                </c:pt>
                <c:pt idx="2">
                  <c:v>10183458</c:v>
                </c:pt>
                <c:pt idx="3">
                  <c:v>10302566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11-46FD-98CB-C57662E07CE8}"/>
            </c:ext>
          </c:extLst>
        </c:ser>
        <c:ser>
          <c:idx val="3"/>
          <c:order val="3"/>
          <c:tx>
            <c:strRef>
              <c:f>'March 2019'!$A$7</c:f>
              <c:strCache>
                <c:ptCount val="1"/>
                <c:pt idx="0">
                  <c:v>GLO MOBILE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'March 2019'!$B$3:$E$3</c:f>
              <c:numCache>
                <c:formatCode>mmm\-yy</c:formatCode>
                <c:ptCount val="4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</c:numCache>
            </c:numRef>
          </c:cat>
          <c:val>
            <c:numRef>
              <c:f>'March 2019'!$B$7:$E$7</c:f>
              <c:numCache>
                <c:formatCode>_(* #,##0_);_(* \(#,##0\);_(* "-"??_);_(@_)</c:formatCode>
                <c:ptCount val="4"/>
                <c:pt idx="0">
                  <c:v>739352</c:v>
                </c:pt>
                <c:pt idx="1">
                  <c:v>728448</c:v>
                </c:pt>
                <c:pt idx="2">
                  <c:v>720969</c:v>
                </c:pt>
                <c:pt idx="3">
                  <c:v>723889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11-46FD-98CB-C57662E07CE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67463712"/>
        <c:axId val="-1267458816"/>
      </c:lineChart>
      <c:dateAx>
        <c:axId val="-1267463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H"/>
          </a:p>
        </c:txPr>
        <c:crossAx val="-1267458816"/>
        <c:crosses val="autoZero"/>
        <c:auto val="1"/>
        <c:lblOffset val="100"/>
        <c:baseTimeUnit val="months"/>
      </c:dateAx>
      <c:valAx>
        <c:axId val="-126745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H"/>
          </a:p>
        </c:txPr>
        <c:crossAx val="-126746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</a:t>
            </a:r>
            <a:r>
              <a:rPr lang="en-US" baseline="0"/>
              <a:t> SHARES (MOBILE VOICE)- FEBRUARY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9E-485D-9D2E-D91A09AAED6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9E-485D-9D2E-D91A09AAED6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9E-485D-9D2E-D91A09AAED6D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9E-485D-9D2E-D91A09AAED6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4AB30F2-68E2-462C-9D47-FBDC30CC2F0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B89C0A7-50A3-4634-A1AC-8F847C4582E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9E-485D-9D2E-D91A09AAED6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E9296B6-AB80-4E7E-9F34-C1DADF5DC85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5A9B052C-CE66-41EC-B5D8-D66093D095B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9E-485D-9D2E-D91A09AAED6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50CB1AF-0179-4CE2-B026-F6098DC85323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1DF698F2-F49D-48DE-951C-F050EDE92CB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D9E-485D-9D2E-D91A09AAED6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1C70AFE-2F18-4AFD-856D-0D3461C83891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7ABDCCDB-3EBF-4E35-8F8B-107A0888B56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D9E-485D-9D2E-D91A09AAED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'February 2019'!$A$45:$A$48</c:f>
              <c:strCache>
                <c:ptCount val="4"/>
                <c:pt idx="0">
                  <c:v>AIRTELTIGO</c:v>
                </c:pt>
                <c:pt idx="1">
                  <c:v>SCANCOM (MTN)</c:v>
                </c:pt>
                <c:pt idx="2">
                  <c:v>VODAFONE MOBILE</c:v>
                </c:pt>
                <c:pt idx="3">
                  <c:v>GLO MOBILE</c:v>
                </c:pt>
              </c:strCache>
            </c:strRef>
          </c:cat>
          <c:val>
            <c:numRef>
              <c:f>'February 2019'!$D$45:$D$48</c:f>
              <c:numCache>
                <c:formatCode>0.00%</c:formatCode>
                <c:ptCount val="4"/>
                <c:pt idx="0">
                  <c:v>0.23738998350806026</c:v>
                </c:pt>
                <c:pt idx="1">
                  <c:v>0.49816600075251066</c:v>
                </c:pt>
                <c:pt idx="2">
                  <c:v>0.24695974649872154</c:v>
                </c:pt>
                <c:pt idx="3">
                  <c:v>1.7484269240707506E-2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9E-485D-9D2E-D91A09AAED6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 SHARES (MOBILE VOICE)- JANUARY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CE2-4ECB-BCF5-5521AFEFAA36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CE2-4ECB-BCF5-5521AFEFAA3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CE2-4ECB-BCF5-5521AFEFAA36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CE2-4ECB-BCF5-5521AFEFAA3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0C6DD0C-E229-4D16-BDEF-9B2B943A6D6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6BA39B5A-A0C2-4068-9CD7-38F38C5E69E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E2-4ECB-BCF5-5521AFEFAA3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186BCC1-DA4C-49B7-9482-266754BE27D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381EB90-9823-455F-A909-C8429AFE886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E2-4ECB-BCF5-5521AFEFAA3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16B301-BA28-4FED-AB44-749677CDA0B1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E0BACF50-721A-44C6-AF18-003E96BFB9E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CE2-4ECB-BCF5-5521AFEFAA3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C8F5EA2-C62F-4CE0-B4A7-627A75776BF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BF28BDBF-57FA-4BFA-8BE6-8DABB8DAF63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CE2-4ECB-BCF5-5521AFEFA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'January 2019'!$A$45:$A$48</c:f>
              <c:strCache>
                <c:ptCount val="4"/>
                <c:pt idx="0">
                  <c:v>AIRTELTIGO</c:v>
                </c:pt>
                <c:pt idx="1">
                  <c:v>SCANCOM (MTN)</c:v>
                </c:pt>
                <c:pt idx="2">
                  <c:v>VODAFONE MOBILE</c:v>
                </c:pt>
                <c:pt idx="3">
                  <c:v>GLO MOBILE</c:v>
                </c:pt>
              </c:strCache>
            </c:strRef>
          </c:cat>
          <c:val>
            <c:numRef>
              <c:f>'January 2019'!$C$45:$C$48</c:f>
              <c:numCache>
                <c:formatCode>0.00%</c:formatCode>
                <c:ptCount val="4"/>
                <c:pt idx="0">
                  <c:v>0.24465152937417681</c:v>
                </c:pt>
                <c:pt idx="1">
                  <c:v>0.49413721665794347</c:v>
                </c:pt>
                <c:pt idx="2">
                  <c:v>0.24356093563493114</c:v>
                </c:pt>
                <c:pt idx="3">
                  <c:v>1.7650318332948601E-2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E2-4ECB-BCF5-5521AFEFAA3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</a:t>
            </a:r>
            <a:r>
              <a:rPr lang="en-US" baseline="0"/>
              <a:t> SHARES (MOBILE VOICE)-JULY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04D-44B6-970B-CAF8AEB3316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04D-44B6-970B-CAF8AEB3316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04D-44B6-970B-CAF8AEB33161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00B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04D-44B6-970B-CAF8AEB3316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D752F66-F74A-4415-B69F-C0E859F85C43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B3CD2285-CC32-4A32-A8F2-023B31CB56E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04D-44B6-970B-CAF8AEB3316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BDCF143-E7D3-4180-A0CB-D5B70771CA3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E9923FAD-2E0A-4A01-90C0-47F8389E1B8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04D-44B6-970B-CAF8AEB3316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25757E7-A931-4965-9128-DBC97CE4441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491F040-3C45-45E7-8E7E-C210D8BD0A2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04D-44B6-970B-CAF8AEB3316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E1CF2E3-5445-464C-A983-81ACAC43B5A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502F87FB-9767-448C-B1E4-71F003A988E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04D-44B6-970B-CAF8AEB331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2019'!$A$45:$A$48</c:f>
              <c:strCache>
                <c:ptCount val="4"/>
                <c:pt idx="0">
                  <c:v>AIRTELTIGO</c:v>
                </c:pt>
                <c:pt idx="1">
                  <c:v>SCANCOM (MTN)</c:v>
                </c:pt>
                <c:pt idx="2">
                  <c:v>VODAFONE MOBILE</c:v>
                </c:pt>
                <c:pt idx="3">
                  <c:v>GLO MOBILE</c:v>
                </c:pt>
              </c:strCache>
            </c:strRef>
          </c:cat>
          <c:val>
            <c:numRef>
              <c:f>'July 2019'!$I$45:$I$48</c:f>
              <c:numCache>
                <c:formatCode>0.00%</c:formatCode>
                <c:ptCount val="4"/>
                <c:pt idx="0">
                  <c:v>0.22091327477077338</c:v>
                </c:pt>
                <c:pt idx="1">
                  <c:v>0.52249466537946621</c:v>
                </c:pt>
                <c:pt idx="2">
                  <c:v>0.23902007970441891</c:v>
                </c:pt>
                <c:pt idx="3">
                  <c:v>1.7571980145341521E-2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4D-44B6-970B-CAF8AEB3316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MOBILE</a:t>
            </a:r>
            <a:r>
              <a:rPr lang="en-US" b="1" baseline="0"/>
              <a:t> VOICE SUBSCRIPTION TREND AS AT JUNE 2019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'June 2019'!$A$4</c:f>
              <c:strCache>
                <c:ptCount val="1"/>
                <c:pt idx="0">
                  <c:v>AIRTELTIGO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'June 2019'!$B$3:$H$3</c:f>
              <c:numCache>
                <c:formatCode>mmm\-yy</c:formatCode>
                <c:ptCount val="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</c:numCache>
            </c:numRef>
          </c:cat>
          <c:val>
            <c:numRef>
              <c:f>'June 2019'!$B$4:$H$4</c:f>
              <c:numCache>
                <c:formatCode>_(* #,##0_);_(* \(#,##0\);_(* "-"??_);_(@_)</c:formatCode>
                <c:ptCount val="6"/>
                <c:pt idx="0">
                  <c:v>10097037</c:v>
                </c:pt>
                <c:pt idx="1">
                  <c:v>9788846</c:v>
                </c:pt>
                <c:pt idx="2">
                  <c:v>9799138</c:v>
                </c:pt>
                <c:pt idx="3">
                  <c:v>9503327</c:v>
                </c:pt>
                <c:pt idx="4">
                  <c:v>9134114</c:v>
                </c:pt>
                <c:pt idx="5">
                  <c:v>9074284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9-4490-8D70-E9AF95E5B334}"/>
            </c:ext>
          </c:extLst>
        </c:ser>
        <c:ser>
          <c:idx val="1"/>
          <c:order val="1"/>
          <c:tx>
            <c:strRef>
              <c:f>'June 2019'!$A$5</c:f>
              <c:strCache>
                <c:ptCount val="1"/>
                <c:pt idx="0">
                  <c:v>SCANCOM (MTN)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'June 2019'!$B$3:$H$3</c:f>
              <c:numCache>
                <c:formatCode>mmm\-yy</c:formatCode>
                <c:ptCount val="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</c:numCache>
            </c:numRef>
          </c:cat>
          <c:val>
            <c:numRef>
              <c:f>'June 2019'!$B$5:$H$5</c:f>
              <c:numCache>
                <c:formatCode>_(* #,##0_);_(* \(#,##0\);_(* "-"??_);_(@_)</c:formatCode>
                <c:ptCount val="6"/>
                <c:pt idx="0">
                  <c:v>20393585</c:v>
                </c:pt>
                <c:pt idx="1">
                  <c:v>20542022</c:v>
                </c:pt>
                <c:pt idx="2">
                  <c:v>20776731</c:v>
                </c:pt>
                <c:pt idx="3">
                  <c:v>20896784</c:v>
                </c:pt>
                <c:pt idx="4">
                  <c:v>21181828</c:v>
                </c:pt>
                <c:pt idx="5">
                  <c:v>21342887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9-4490-8D70-E9AF95E5B334}"/>
            </c:ext>
          </c:extLst>
        </c:ser>
        <c:ser>
          <c:idx val="2"/>
          <c:order val="2"/>
          <c:tx>
            <c:strRef>
              <c:f>'June 2019'!$A$6</c:f>
              <c:strCache>
                <c:ptCount val="1"/>
                <c:pt idx="0">
                  <c:v>VODAFONE MOBILE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'June 2019'!$B$3:$H$3</c:f>
              <c:numCache>
                <c:formatCode>mmm\-yy</c:formatCode>
                <c:ptCount val="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</c:numCache>
            </c:numRef>
          </c:cat>
          <c:val>
            <c:numRef>
              <c:f>'June 2019'!$B$6:$H$6</c:f>
              <c:numCache>
                <c:formatCode>_(* #,##0_);_(* \(#,##0\);_(* "-"??_);_(@_)</c:formatCode>
                <c:ptCount val="6"/>
                <c:pt idx="0">
                  <c:v>10052027</c:v>
                </c:pt>
                <c:pt idx="1">
                  <c:v>10183458</c:v>
                </c:pt>
                <c:pt idx="2">
                  <c:v>10302566</c:v>
                </c:pt>
                <c:pt idx="3">
                  <c:v>10239987</c:v>
                </c:pt>
                <c:pt idx="4">
                  <c:v>10151337</c:v>
                </c:pt>
                <c:pt idx="5">
                  <c:v>9974337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9-4490-8D70-E9AF95E5B334}"/>
            </c:ext>
          </c:extLst>
        </c:ser>
        <c:ser>
          <c:idx val="3"/>
          <c:order val="3"/>
          <c:tx>
            <c:strRef>
              <c:f>'June 2019'!$A$7</c:f>
              <c:strCache>
                <c:ptCount val="1"/>
                <c:pt idx="0">
                  <c:v>GLO MOBILE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'June 2019'!$B$3:$H$3</c:f>
              <c:numCache>
                <c:formatCode>mmm\-yy</c:formatCode>
                <c:ptCount val="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</c:numCache>
            </c:numRef>
          </c:cat>
          <c:val>
            <c:numRef>
              <c:f>'June 2019'!$B$7:$H$7</c:f>
              <c:numCache>
                <c:formatCode>_(* #,##0_);_(* \(#,##0\);_(* "-"??_);_(@_)</c:formatCode>
                <c:ptCount val="6"/>
                <c:pt idx="0">
                  <c:v>728448</c:v>
                </c:pt>
                <c:pt idx="1">
                  <c:v>720969</c:v>
                </c:pt>
                <c:pt idx="2">
                  <c:v>723889</c:v>
                </c:pt>
                <c:pt idx="3">
                  <c:v>722058</c:v>
                </c:pt>
                <c:pt idx="4">
                  <c:v>725793</c:v>
                </c:pt>
                <c:pt idx="5">
                  <c:v>721623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89-4490-8D70-E9AF95E5B3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67466432"/>
        <c:axId val="-1267459904"/>
      </c:lineChart>
      <c:dateAx>
        <c:axId val="-1267466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H"/>
          </a:p>
        </c:txPr>
        <c:crossAx val="-1267459904"/>
        <c:crosses val="autoZero"/>
        <c:auto val="1"/>
        <c:lblOffset val="100"/>
        <c:baseTimeUnit val="months"/>
      </c:dateAx>
      <c:valAx>
        <c:axId val="-126745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H"/>
          </a:p>
        </c:txPr>
        <c:crossAx val="-126746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MARKET</a:t>
            </a:r>
            <a:r>
              <a:rPr lang="en-US" sz="1600" baseline="0"/>
              <a:t> SHARES (MOBILE VOICE)-JUNE 2019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DBE-47E9-93AD-894DC7B9DD68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DBE-47E9-93AD-894DC7B9DD6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DBE-47E9-93AD-894DC7B9DD68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DBE-47E9-93AD-894DC7B9DD6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F3BDF69-9E2C-455A-B92E-BCE4386D2C35}" type="CATEGORYNAME">
                      <a:rPr lang="en-US" sz="1200" b="1"/>
                      <a:pPr/>
                      <a:t>[CATEGORY NAME]</a:t>
                    </a:fld>
                    <a:r>
                      <a:rPr lang="en-US" sz="1200" b="1"/>
                      <a:t>
</a:t>
                    </a:r>
                    <a:fld id="{087A7B51-6B8B-48E0-8ECF-01D06FB5628E}" type="VALUE">
                      <a:rPr lang="en-US" sz="1200" b="1"/>
                      <a:pPr/>
                      <a:t>[VALUE]</a:t>
                    </a:fld>
                    <a:endParaRPr lang="en-US" sz="1200" b="1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DBE-47E9-93AD-894DC7B9DD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A5D706D-0C74-449F-A61A-515CD867089B}" type="CATEGORYNAME">
                      <a:rPr lang="en-US" sz="1200" b="1"/>
                      <a:pPr/>
                      <a:t>[CATEGORY NAME]</a:t>
                    </a:fld>
                    <a:r>
                      <a:rPr lang="en-US" sz="1200" b="1"/>
                      <a:t>
</a:t>
                    </a:r>
                    <a:fld id="{EC05A716-BB6C-46D1-97E4-CDE342CD7203}" type="VALUE">
                      <a:rPr lang="en-US" sz="1200" b="1"/>
                      <a:pPr/>
                      <a:t>[VALUE]</a:t>
                    </a:fld>
                    <a:endParaRPr lang="en-US" sz="1200" b="1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DBE-47E9-93AD-894DC7B9DD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0DA595B-3D9A-4646-8438-7175F0E7E35D}" type="CATEGORYNAME">
                      <a:rPr lang="en-US" sz="1200" b="1"/>
                      <a:pPr/>
                      <a:t>[CATEGORY NAME]</a:t>
                    </a:fld>
                    <a:r>
                      <a:rPr lang="en-US" sz="1200" b="1"/>
                      <a:t>
</a:t>
                    </a:r>
                    <a:fld id="{CA1689BF-C4D0-4649-B0DF-AE8B6E635DFC}" type="VALUE">
                      <a:rPr lang="en-US" sz="1200" b="1"/>
                      <a:pPr/>
                      <a:t>[VALUE]</a:t>
                    </a:fld>
                    <a:endParaRPr lang="en-US" sz="1200" b="1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DBE-47E9-93AD-894DC7B9DD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47F1FBA-254E-4A1C-93B9-E0A545DC5617}" type="CATEGORYNAME">
                      <a:rPr lang="en-US" sz="1200" b="1"/>
                      <a:pPr/>
                      <a:t>[CATEGORY NAME]</a:t>
                    </a:fld>
                    <a:r>
                      <a:rPr lang="en-US" sz="1200" b="1"/>
                      <a:t>
</a:t>
                    </a:r>
                    <a:fld id="{A65C58D8-3FC7-4A07-B2F1-4A9E441E87D5}" type="VALUE">
                      <a:rPr lang="en-US" sz="1200" b="1"/>
                      <a:pPr/>
                      <a:t>[VALUE]</a:t>
                    </a:fld>
                    <a:endParaRPr lang="en-US" sz="1200" b="1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DBE-47E9-93AD-894DC7B9DD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'June 2019'!$A$45:$A$48</c:f>
              <c:strCache>
                <c:ptCount val="4"/>
                <c:pt idx="0">
                  <c:v>AIRTELTIGO</c:v>
                </c:pt>
                <c:pt idx="1">
                  <c:v>SCANCOM (MTN)</c:v>
                </c:pt>
                <c:pt idx="2">
                  <c:v>VODAFONE MOBILE</c:v>
                </c:pt>
                <c:pt idx="3">
                  <c:v>GLO MOBILE</c:v>
                </c:pt>
              </c:strCache>
            </c:strRef>
          </c:cat>
          <c:val>
            <c:numRef>
              <c:f>'June 2019'!$H$45:$H$48</c:f>
              <c:numCache>
                <c:formatCode>0.00%</c:formatCode>
                <c:ptCount val="4"/>
                <c:pt idx="0">
                  <c:v>0.2207149827630496</c:v>
                </c:pt>
                <c:pt idx="1">
                  <c:v>0.51912579949213788</c:v>
                </c:pt>
                <c:pt idx="2">
                  <c:v>0.24260708823173793</c:v>
                </c:pt>
                <c:pt idx="3">
                  <c:v>1.7552129513074544E-2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BE-47E9-93AD-894DC7B9DD6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MOBILE</a:t>
            </a:r>
            <a:r>
              <a:rPr lang="en-US" b="1" baseline="0"/>
              <a:t> VOICE SUBSCRIPTION TREND AS AT MAY 2019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 2019'!$A$4</c:f>
              <c:strCache>
                <c:ptCount val="1"/>
                <c:pt idx="0">
                  <c:v>AIRTELTIGO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'May 2019'!$B$3:$G$3</c:f>
              <c:numCache>
                <c:formatCode>mmm\-yy</c:formatCode>
                <c:ptCount val="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</c:numCache>
            </c:numRef>
          </c:cat>
          <c:val>
            <c:numRef>
              <c:f>'May 2019'!$B$4:$G$4</c:f>
              <c:numCache>
                <c:formatCode>_(* #,##0_);_(* \(#,##0\);_(* "-"??_);_(@_)</c:formatCode>
                <c:ptCount val="5"/>
                <c:pt idx="0">
                  <c:v>10097037</c:v>
                </c:pt>
                <c:pt idx="1">
                  <c:v>9788846</c:v>
                </c:pt>
                <c:pt idx="2">
                  <c:v>9799138</c:v>
                </c:pt>
                <c:pt idx="3">
                  <c:v>9503327</c:v>
                </c:pt>
                <c:pt idx="4">
                  <c:v>9134114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8C-4192-9A97-8E75B9E4C074}"/>
            </c:ext>
          </c:extLst>
        </c:ser>
        <c:ser>
          <c:idx val="1"/>
          <c:order val="1"/>
          <c:tx>
            <c:strRef>
              <c:f>'May 2019'!$A$5</c:f>
              <c:strCache>
                <c:ptCount val="1"/>
                <c:pt idx="0">
                  <c:v>SCANCOM (MTN)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'May 2019'!$B$3:$G$3</c:f>
              <c:numCache>
                <c:formatCode>mmm\-yy</c:formatCode>
                <c:ptCount val="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</c:numCache>
            </c:numRef>
          </c:cat>
          <c:val>
            <c:numRef>
              <c:f>'May 2019'!$B$5:$G$5</c:f>
              <c:numCache>
                <c:formatCode>_(* #,##0_);_(* \(#,##0\);_(* "-"??_);_(@_)</c:formatCode>
                <c:ptCount val="5"/>
                <c:pt idx="0">
                  <c:v>20393585</c:v>
                </c:pt>
                <c:pt idx="1">
                  <c:v>20542022</c:v>
                </c:pt>
                <c:pt idx="2">
                  <c:v>20776731</c:v>
                </c:pt>
                <c:pt idx="3">
                  <c:v>20896784</c:v>
                </c:pt>
                <c:pt idx="4">
                  <c:v>21181828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C-4192-9A97-8E75B9E4C074}"/>
            </c:ext>
          </c:extLst>
        </c:ser>
        <c:ser>
          <c:idx val="2"/>
          <c:order val="2"/>
          <c:tx>
            <c:strRef>
              <c:f>'May 2019'!$A$6</c:f>
              <c:strCache>
                <c:ptCount val="1"/>
                <c:pt idx="0">
                  <c:v>VODAFONE MOBILE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'May 2019'!$B$3:$G$3</c:f>
              <c:numCache>
                <c:formatCode>mmm\-yy</c:formatCode>
                <c:ptCount val="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</c:numCache>
            </c:numRef>
          </c:cat>
          <c:val>
            <c:numRef>
              <c:f>'May 2019'!$B$6:$G$6</c:f>
              <c:numCache>
                <c:formatCode>_(* #,##0_);_(* \(#,##0\);_(* "-"??_);_(@_)</c:formatCode>
                <c:ptCount val="5"/>
                <c:pt idx="0">
                  <c:v>10052027</c:v>
                </c:pt>
                <c:pt idx="1">
                  <c:v>10183458</c:v>
                </c:pt>
                <c:pt idx="2">
                  <c:v>10302566</c:v>
                </c:pt>
                <c:pt idx="3">
                  <c:v>10239987</c:v>
                </c:pt>
                <c:pt idx="4">
                  <c:v>10151337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8C-4192-9A97-8E75B9E4C074}"/>
            </c:ext>
          </c:extLst>
        </c:ser>
        <c:ser>
          <c:idx val="3"/>
          <c:order val="3"/>
          <c:tx>
            <c:strRef>
              <c:f>'May 2019'!$A$7</c:f>
              <c:strCache>
                <c:ptCount val="1"/>
                <c:pt idx="0">
                  <c:v>GLO MOBILE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'May 2019'!$B$3:$G$3</c:f>
              <c:numCache>
                <c:formatCode>mmm\-yy</c:formatCode>
                <c:ptCount val="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</c:numCache>
            </c:numRef>
          </c:cat>
          <c:val>
            <c:numRef>
              <c:f>'May 2019'!$B$7:$G$7</c:f>
              <c:numCache>
                <c:formatCode>_(* #,##0_);_(* \(#,##0\);_(* "-"??_);_(@_)</c:formatCode>
                <c:ptCount val="5"/>
                <c:pt idx="0">
                  <c:v>728448</c:v>
                </c:pt>
                <c:pt idx="1">
                  <c:v>720969</c:v>
                </c:pt>
                <c:pt idx="2">
                  <c:v>723889</c:v>
                </c:pt>
                <c:pt idx="3">
                  <c:v>722058</c:v>
                </c:pt>
                <c:pt idx="4">
                  <c:v>725793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8C-4192-9A97-8E75B9E4C07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67473504"/>
        <c:axId val="-1267462624"/>
      </c:lineChart>
      <c:dateAx>
        <c:axId val="-1267473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H"/>
          </a:p>
        </c:txPr>
        <c:crossAx val="-1267462624"/>
        <c:crosses val="autoZero"/>
        <c:auto val="1"/>
        <c:lblOffset val="100"/>
        <c:baseTimeUnit val="months"/>
      </c:dateAx>
      <c:valAx>
        <c:axId val="-126746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H"/>
          </a:p>
        </c:txPr>
        <c:crossAx val="-1267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</a:t>
            </a:r>
            <a:r>
              <a:rPr lang="en-US" baseline="0"/>
              <a:t> SHARES (MOBILE VOICE)- MAY 2019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FF9-4807-8EEB-FFFF70F613E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FFFF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F9-4807-8EEB-FFFF70F613E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FF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FF9-4807-8EEB-FFFF70F613EC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00B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FF9-4807-8EEB-FFFF70F613E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239E691-EBCD-4F1C-9CD7-DF7F49F7FD8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36FBE159-C028-4EC2-B171-EA3FBC132D3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FF9-4807-8EEB-FFFF70F613E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C8BBDEB-282E-486C-B281-80B766932AD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7AF429C5-6ABC-4BFB-956D-78B183B0223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FF9-4807-8EEB-FFFF70F613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BAB916D-C155-4F42-BF3D-9060185FCB6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90A6F5F9-0EA2-4AE5-A52D-E8F7B2E5953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FF9-4807-8EEB-FFFF70F613E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D5D3DD8-9179-45C7-9B93-5415EE075591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CE64EA96-B38D-42BF-8EA7-1DE41D77BEA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FF9-4807-8EEB-FFFF70F613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'May 2019'!$A$45:$A$48</c:f>
              <c:strCache>
                <c:ptCount val="4"/>
                <c:pt idx="0">
                  <c:v>AIRTELTIGO</c:v>
                </c:pt>
                <c:pt idx="1">
                  <c:v>SCANCOM (MTN)</c:v>
                </c:pt>
                <c:pt idx="2">
                  <c:v>VODAFONE MOBILE</c:v>
                </c:pt>
                <c:pt idx="3">
                  <c:v>GLO MOBILE</c:v>
                </c:pt>
              </c:strCache>
            </c:strRef>
          </c:cat>
          <c:val>
            <c:numRef>
              <c:f>'May 2019'!$G$45:$G$48</c:f>
              <c:numCache>
                <c:formatCode>0.00%</c:formatCode>
                <c:ptCount val="4"/>
                <c:pt idx="0">
                  <c:v>0.22173908272730911</c:v>
                </c:pt>
                <c:pt idx="1">
                  <c:v>0.51420850574096533</c:v>
                </c:pt>
                <c:pt idx="2">
                  <c:v>0.24643311380127222</c:v>
                </c:pt>
                <c:pt idx="3">
                  <c:v>1.7619297730453315E-2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F9-4807-8EEB-FFFF70F613E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</a:t>
            </a:r>
            <a:r>
              <a:rPr lang="en-US" baseline="0"/>
              <a:t> SHARES (MOBILE VOICE)- APRIL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F6A-45C3-B1F7-A9238A773F6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FFFF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6A-45C3-B1F7-A9238A773F6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rgbClr val="FF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F6A-45C3-B1F7-A9238A773F6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F6A-45C3-B1F7-A9238A773F6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703D3C6-9BB2-4E53-A0D1-BC7064D8BE2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F1C63D3-3A04-4820-B3F4-B93EFCCFAD7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F6A-45C3-B1F7-A9238A773F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C56B2AC-8024-4A26-B149-A18C59125281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97C602B-6E33-4441-AA4F-17BC86A70CD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F6A-45C3-B1F7-A9238A773F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649B2D9-B25D-4952-A880-FB3B0B2E2E8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54AA372F-686D-4676-87D5-2B90542D7E1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F6A-45C3-B1F7-A9238A773F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C31F50F-1E85-4744-BA2C-19F9E666C74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9A64A5AC-9FC0-4949-8DAA-08463A6EB88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F6A-45C3-B1F7-A9238A773F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'April 2019'!$A$45:$A$48</c:f>
              <c:strCache>
                <c:ptCount val="4"/>
                <c:pt idx="0">
                  <c:v>AIRTELTIGO</c:v>
                </c:pt>
                <c:pt idx="1">
                  <c:v>SCANCOM (MTN)</c:v>
                </c:pt>
                <c:pt idx="2">
                  <c:v>VODAFONE MOBILE</c:v>
                </c:pt>
                <c:pt idx="3">
                  <c:v>GLO MOBILE</c:v>
                </c:pt>
              </c:strCache>
            </c:strRef>
          </c:cat>
          <c:val>
            <c:numRef>
              <c:f>'April 2019'!$F$45:$F$48</c:f>
              <c:numCache>
                <c:formatCode>0.00%</c:formatCode>
                <c:ptCount val="4"/>
                <c:pt idx="0">
                  <c:v>0.22975898548421897</c:v>
                </c:pt>
                <c:pt idx="1">
                  <c:v>0.50521505697140157</c:v>
                </c:pt>
                <c:pt idx="2">
                  <c:v>0.24756898552386872</c:v>
                </c:pt>
                <c:pt idx="3">
                  <c:v>1.745697202051073E-2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6A-45C3-B1F7-A9238A773F6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MOBILE</a:t>
            </a:r>
            <a:r>
              <a:rPr lang="en-US" b="1" baseline="0"/>
              <a:t> VOICE SUBSCRIPTION TREND AS AT APRIL, 2019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'April 2019'!$A$4</c:f>
              <c:strCache>
                <c:ptCount val="1"/>
                <c:pt idx="0">
                  <c:v>AIRTELTIGO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'April 2019'!$B$3:$F$3</c:f>
              <c:numCache>
                <c:formatCode>mmm\-yy</c:formatCode>
                <c:ptCount val="5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</c:numCache>
            </c:numRef>
          </c:cat>
          <c:val>
            <c:numRef>
              <c:f>'April 2019'!$B$4:$F$4</c:f>
              <c:numCache>
                <c:formatCode>_(* #,##0_);_(* \(#,##0\);_(* "-"??_);_(@_)</c:formatCode>
                <c:ptCount val="5"/>
                <c:pt idx="0">
                  <c:v>10289491</c:v>
                </c:pt>
                <c:pt idx="1">
                  <c:v>10097037</c:v>
                </c:pt>
                <c:pt idx="2">
                  <c:v>9788846</c:v>
                </c:pt>
                <c:pt idx="3">
                  <c:v>9799138</c:v>
                </c:pt>
                <c:pt idx="4">
                  <c:v>9503327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3-4042-BE7F-3702792E4CF5}"/>
            </c:ext>
          </c:extLst>
        </c:ser>
        <c:ser>
          <c:idx val="1"/>
          <c:order val="1"/>
          <c:tx>
            <c:strRef>
              <c:f>'April 2019'!$A$5</c:f>
              <c:strCache>
                <c:ptCount val="1"/>
                <c:pt idx="0">
                  <c:v>SCANCOM (MTN)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'April 2019'!$B$3:$F$3</c:f>
              <c:numCache>
                <c:formatCode>mmm\-yy</c:formatCode>
                <c:ptCount val="5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</c:numCache>
            </c:numRef>
          </c:cat>
          <c:val>
            <c:numRef>
              <c:f>'April 2019'!$B$5:$F$5</c:f>
              <c:numCache>
                <c:formatCode>_(* #,##0_);_(* \(#,##0\);_(* "-"??_);_(@_)</c:formatCode>
                <c:ptCount val="5"/>
                <c:pt idx="0">
                  <c:v>20092798</c:v>
                </c:pt>
                <c:pt idx="1">
                  <c:v>20393585</c:v>
                </c:pt>
                <c:pt idx="2">
                  <c:v>20542022</c:v>
                </c:pt>
                <c:pt idx="3">
                  <c:v>20776731</c:v>
                </c:pt>
                <c:pt idx="4">
                  <c:v>20896784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3-4042-BE7F-3702792E4CF5}"/>
            </c:ext>
          </c:extLst>
        </c:ser>
        <c:ser>
          <c:idx val="2"/>
          <c:order val="2"/>
          <c:tx>
            <c:strRef>
              <c:f>'April 2019'!$A$6</c:f>
              <c:strCache>
                <c:ptCount val="1"/>
                <c:pt idx="0">
                  <c:v>VODAFONE MOBILE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'April 2019'!$B$3:$F$3</c:f>
              <c:numCache>
                <c:formatCode>mmm\-yy</c:formatCode>
                <c:ptCount val="5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</c:numCache>
            </c:numRef>
          </c:cat>
          <c:val>
            <c:numRef>
              <c:f>'April 2019'!$B$6:$F$6</c:f>
              <c:numCache>
                <c:formatCode>_(* #,##0_);_(* \(#,##0\);_(* "-"??_);_(@_)</c:formatCode>
                <c:ptCount val="5"/>
                <c:pt idx="0">
                  <c:v>9813234</c:v>
                </c:pt>
                <c:pt idx="1">
                  <c:v>10052027</c:v>
                </c:pt>
                <c:pt idx="2">
                  <c:v>10183458</c:v>
                </c:pt>
                <c:pt idx="3">
                  <c:v>10302566</c:v>
                </c:pt>
                <c:pt idx="4">
                  <c:v>10239987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23-4042-BE7F-3702792E4CF5}"/>
            </c:ext>
          </c:extLst>
        </c:ser>
        <c:ser>
          <c:idx val="3"/>
          <c:order val="3"/>
          <c:tx>
            <c:strRef>
              <c:f>'April 2019'!$A$7</c:f>
              <c:strCache>
                <c:ptCount val="1"/>
                <c:pt idx="0">
                  <c:v>GLO MOBILE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'April 2019'!$B$3:$F$3</c:f>
              <c:numCache>
                <c:formatCode>mmm\-yy</c:formatCode>
                <c:ptCount val="5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</c:numCache>
            </c:numRef>
          </c:cat>
          <c:val>
            <c:numRef>
              <c:f>'April 2019'!$B$7:$F$7</c:f>
              <c:numCache>
                <c:formatCode>_(* #,##0_);_(* \(#,##0\);_(* "-"??_);_(@_)</c:formatCode>
                <c:ptCount val="5"/>
                <c:pt idx="0">
                  <c:v>739352</c:v>
                </c:pt>
                <c:pt idx="1">
                  <c:v>728448</c:v>
                </c:pt>
                <c:pt idx="2">
                  <c:v>720969</c:v>
                </c:pt>
                <c:pt idx="3">
                  <c:v>723889</c:v>
                </c:pt>
                <c:pt idx="4">
                  <c:v>722058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23-4042-BE7F-3702792E4CF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67464256"/>
        <c:axId val="-1267459360"/>
      </c:lineChart>
      <c:dateAx>
        <c:axId val="-1267464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H"/>
          </a:p>
        </c:txPr>
        <c:crossAx val="-1267459360"/>
        <c:crosses val="autoZero"/>
        <c:auto val="1"/>
        <c:lblOffset val="100"/>
        <c:baseTimeUnit val="months"/>
      </c:dateAx>
      <c:valAx>
        <c:axId val="-126745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H"/>
          </a:p>
        </c:txPr>
        <c:crossAx val="-126746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MARKET</a:t>
            </a:r>
            <a:r>
              <a:rPr lang="en-US" sz="1800" baseline="0"/>
              <a:t> STATISTICS (MOBILE VOICE)- MARCH 2019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192175752297329E-2"/>
          <c:y val="0.13685938981214571"/>
          <c:w val="0.89381128431180867"/>
          <c:h val="0.791094655858435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2F4-454A-AB7A-DF7026AE7B2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2F4-454A-AB7A-DF7026AE7B2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2F4-454A-AB7A-DF7026AE7B22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2F4-454A-AB7A-DF7026AE7B2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0040D1B-AECA-4AD0-9E13-C1B969356AB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1A41F4D6-E5CB-492E-AE53-743C3937122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2F4-454A-AB7A-DF7026AE7B2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C4FAFC2-4690-4A0D-B3B6-5F325F4F9AD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067C4555-C83A-42C2-A2D9-8B1BE8969E0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2F4-454A-AB7A-DF7026AE7B2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437FABA-4A58-40E4-A148-64742EDDAC6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7D028432-CD48-4AF3-AB0E-0A317682BAD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2F4-454A-AB7A-DF7026AE7B2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F88CBD1-6010-4DCB-AA67-70648866D64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1B3E7A0-12FA-458E-B9CB-5EE0E378F06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2F4-454A-AB7A-DF7026AE7B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H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'March 2019'!$A$45:$A$48</c:f>
              <c:strCache>
                <c:ptCount val="4"/>
                <c:pt idx="0">
                  <c:v>AIRTELTIGO</c:v>
                </c:pt>
                <c:pt idx="1">
                  <c:v>SCANCOM (MTN)</c:v>
                </c:pt>
                <c:pt idx="2">
                  <c:v>VODAFONE MOBILE</c:v>
                </c:pt>
                <c:pt idx="3">
                  <c:v>GLO MOBILE</c:v>
                </c:pt>
              </c:strCache>
            </c:strRef>
          </c:cat>
          <c:val>
            <c:numRef>
              <c:f>'March 2019'!$E$45:$E$48</c:f>
              <c:numCache>
                <c:formatCode>0.00%</c:formatCode>
                <c:ptCount val="4"/>
                <c:pt idx="0">
                  <c:v>0.23554304322037395</c:v>
                </c:pt>
                <c:pt idx="1">
                  <c:v>0.49941274915314826</c:v>
                </c:pt>
                <c:pt idx="2">
                  <c:v>0.24764400181105267</c:v>
                </c:pt>
                <c:pt idx="3">
                  <c:v>1.7400205815425118E-2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F4-454A-AB7A-DF7026AE7B2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G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GH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4</xdr:row>
      <xdr:rowOff>0</xdr:rowOff>
    </xdr:from>
    <xdr:to>
      <xdr:col>13</xdr:col>
      <xdr:colOff>137160</xdr:colOff>
      <xdr:row>29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E8C579-2C05-44C1-8CC3-98B0D02F6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68580</xdr:colOff>
      <xdr:row>4</xdr:row>
      <xdr:rowOff>0</xdr:rowOff>
    </xdr:from>
    <xdr:to>
      <xdr:col>26</xdr:col>
      <xdr:colOff>457200</xdr:colOff>
      <xdr:row>29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C46987-AF2E-4369-A165-A7615EB98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91440</xdr:rowOff>
    </xdr:from>
    <xdr:to>
      <xdr:col>13</xdr:col>
      <xdr:colOff>320040</xdr:colOff>
      <xdr:row>24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525780</xdr:colOff>
      <xdr:row>1</xdr:row>
      <xdr:rowOff>76200</xdr:rowOff>
    </xdr:from>
    <xdr:to>
      <xdr:col>27</xdr:col>
      <xdr:colOff>525780</xdr:colOff>
      <xdr:row>26</xdr:row>
      <xdr:rowOff>129540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114300</xdr:rowOff>
    </xdr:from>
    <xdr:to>
      <xdr:col>12</xdr:col>
      <xdr:colOff>114300</xdr:colOff>
      <xdr:row>27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426720</xdr:colOff>
      <xdr:row>1</xdr:row>
      <xdr:rowOff>175260</xdr:rowOff>
    </xdr:from>
    <xdr:to>
      <xdr:col>25</xdr:col>
      <xdr:colOff>320040</xdr:colOff>
      <xdr:row>27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2</xdr:row>
      <xdr:rowOff>167640</xdr:rowOff>
    </xdr:from>
    <xdr:to>
      <xdr:col>12</xdr:col>
      <xdr:colOff>350520</xdr:colOff>
      <xdr:row>30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27</xdr:col>
      <xdr:colOff>419100</xdr:colOff>
      <xdr:row>28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14</xdr:col>
      <xdr:colOff>480060</xdr:colOff>
      <xdr:row>35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251460</xdr:colOff>
      <xdr:row>10</xdr:row>
      <xdr:rowOff>144780</xdr:rowOff>
    </xdr:from>
    <xdr:to>
      <xdr:col>30</xdr:col>
      <xdr:colOff>449580</xdr:colOff>
      <xdr:row>36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133350</xdr:rowOff>
    </xdr:from>
    <xdr:to>
      <xdr:col>12</xdr:col>
      <xdr:colOff>525780</xdr:colOff>
      <xdr:row>28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335280</xdr:colOff>
      <xdr:row>29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dullai.CORP/Desktop/2019/Verified%20Summary%20Report%202019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dullai/Desktop/2019/Verified%20Summary%20Report%202019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WA June 2018"/>
      <sheetName val="BWA October 2018 (2)"/>
      <sheetName val="BWA July 2019"/>
      <sheetName val="MNOs July, 2019"/>
      <sheetName val="BWA June 2019"/>
      <sheetName val="MNOs June 2019"/>
      <sheetName val="BWA May 2019"/>
      <sheetName val="MNOs May 2019"/>
      <sheetName val="BWA April 2019"/>
      <sheetName val=" MNOs April 2019"/>
      <sheetName val="BWA March 2019"/>
      <sheetName val=" MNOs March 2019"/>
      <sheetName val="BWA February 2019"/>
      <sheetName val="MNOs February 2019"/>
      <sheetName val="BWA January 2019"/>
      <sheetName val="BWA December 2018"/>
      <sheetName val="BWA November 2018"/>
      <sheetName val="BWA October 2018"/>
      <sheetName val="BWA Sept 2018"/>
      <sheetName val="MNOs December 2018  "/>
      <sheetName val=" MNOs January 2019"/>
      <sheetName val="MNOs November 2018 "/>
      <sheetName val="MNOs October 2018 "/>
      <sheetName val="MNOs Sept 2018"/>
      <sheetName val="Sheet2"/>
      <sheetName val="Sheet4"/>
      <sheetName val="Sheet3"/>
      <sheetName val="MNOs August 2018"/>
      <sheetName val="MNOs July 2018"/>
      <sheetName val="MNOs June 2018  "/>
      <sheetName val="MNOs May 2018 "/>
      <sheetName val="Sheet1"/>
      <sheetName val="BWA April 2018 "/>
      <sheetName val="MNOs April 2018"/>
      <sheetName val="MNOs March 2018"/>
      <sheetName val="BWA March 2018"/>
      <sheetName val="MNOs February 2018"/>
      <sheetName val="MNOs January 2018"/>
      <sheetName val="BWA Feb 2018"/>
      <sheetName val="BWA Jan 2018"/>
    </sheetNames>
    <sheetDataSet>
      <sheetData sheetId="0"/>
      <sheetData sheetId="1"/>
      <sheetData sheetId="2">
        <row r="4">
          <cell r="B4">
            <v>265</v>
          </cell>
        </row>
      </sheetData>
      <sheetData sheetId="3">
        <row r="6">
          <cell r="B6">
            <v>21471308</v>
          </cell>
          <cell r="C6">
            <v>722100</v>
          </cell>
          <cell r="D6">
            <v>9822251</v>
          </cell>
          <cell r="E6">
            <v>9078173</v>
          </cell>
        </row>
        <row r="15">
          <cell r="D15">
            <v>273618</v>
          </cell>
          <cell r="E15">
            <v>7937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20542022</v>
          </cell>
          <cell r="C6">
            <v>720969</v>
          </cell>
          <cell r="D6">
            <v>10183458</v>
          </cell>
          <cell r="E6">
            <v>9788846</v>
          </cell>
        </row>
        <row r="15">
          <cell r="D15">
            <v>272817</v>
          </cell>
          <cell r="E15">
            <v>6677</v>
          </cell>
        </row>
      </sheetData>
      <sheetData sheetId="14">
        <row r="4">
          <cell r="B4">
            <v>345</v>
          </cell>
        </row>
      </sheetData>
      <sheetData sheetId="15"/>
      <sheetData sheetId="16"/>
      <sheetData sheetId="17"/>
      <sheetData sheetId="18"/>
      <sheetData sheetId="19"/>
      <sheetData sheetId="20">
        <row r="6">
          <cell r="B6">
            <v>20393585</v>
          </cell>
          <cell r="C6">
            <v>728448</v>
          </cell>
          <cell r="D6">
            <v>10052027</v>
          </cell>
          <cell r="E6">
            <v>10097037</v>
          </cell>
        </row>
        <row r="15">
          <cell r="D15">
            <v>258343</v>
          </cell>
          <cell r="E15">
            <v>6850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WA June 2018"/>
      <sheetName val="BWA October 2018 (2)"/>
      <sheetName val="BWA June 2019"/>
      <sheetName val="MNOs June 2019"/>
      <sheetName val="BWA May 2019"/>
      <sheetName val="MNOs May 2019"/>
      <sheetName val="BWA April 2019"/>
      <sheetName val=" MNOs April 2019"/>
      <sheetName val="BWA March 2019"/>
      <sheetName val=" MNOs March 2019"/>
      <sheetName val="BWA February 2019"/>
      <sheetName val="MNOs February 2019"/>
      <sheetName val="BWA January 2019"/>
      <sheetName val="BWA December 2018"/>
      <sheetName val="BWA November 2018"/>
      <sheetName val="BWA October 2018"/>
      <sheetName val="BWA Sept 2018"/>
      <sheetName val="MNOs December 2018  "/>
      <sheetName val=" MNOs January 2019"/>
      <sheetName val="MNOs November 2018 "/>
      <sheetName val="MNOs October 2018 "/>
      <sheetName val="MNOs Sept 2018"/>
      <sheetName val="Sheet2"/>
      <sheetName val="Sheet4"/>
      <sheetName val="Sheet3"/>
      <sheetName val="MNOs August 2018"/>
      <sheetName val="MNOs July 2018"/>
      <sheetName val="MNOs June 2018  "/>
      <sheetName val="MNOs May 2018 "/>
      <sheetName val="Sheet1"/>
      <sheetName val="BWA April 2018 "/>
      <sheetName val="MNOs April 2018"/>
      <sheetName val="MNOs March 2018"/>
      <sheetName val="BWA March 2018"/>
      <sheetName val="MNOs February 2018"/>
      <sheetName val="MNOs January 2018"/>
      <sheetName val="BWA Feb 2018"/>
      <sheetName val="BWA Jan 2018"/>
    </sheetNames>
    <sheetDataSet>
      <sheetData sheetId="0"/>
      <sheetData sheetId="1"/>
      <sheetData sheetId="2">
        <row r="4">
          <cell r="B4">
            <v>284</v>
          </cell>
        </row>
      </sheetData>
      <sheetData sheetId="3">
        <row r="6">
          <cell r="B6">
            <v>21342887</v>
          </cell>
          <cell r="C6">
            <v>721623</v>
          </cell>
          <cell r="D6">
            <v>9974337</v>
          </cell>
          <cell r="E6">
            <v>9074284</v>
          </cell>
        </row>
        <row r="15">
          <cell r="D15">
            <v>273398</v>
          </cell>
          <cell r="E15">
            <v>9863</v>
          </cell>
        </row>
      </sheetData>
      <sheetData sheetId="4"/>
      <sheetData sheetId="5">
        <row r="6">
          <cell r="B6">
            <v>21181828</v>
          </cell>
          <cell r="C6">
            <v>725793</v>
          </cell>
          <cell r="D6">
            <v>10151337</v>
          </cell>
          <cell r="E6">
            <v>9134114</v>
          </cell>
        </row>
        <row r="15">
          <cell r="D15">
            <v>273915</v>
          </cell>
          <cell r="E15">
            <v>10039</v>
          </cell>
        </row>
      </sheetData>
      <sheetData sheetId="6">
        <row r="4">
          <cell r="B4">
            <v>325</v>
          </cell>
        </row>
      </sheetData>
      <sheetData sheetId="7">
        <row r="6">
          <cell r="B6">
            <v>20896784</v>
          </cell>
          <cell r="C6">
            <v>722058</v>
          </cell>
          <cell r="D6">
            <v>10239987</v>
          </cell>
          <cell r="E6">
            <v>9503327</v>
          </cell>
        </row>
        <row r="15">
          <cell r="D15">
            <v>269544</v>
          </cell>
          <cell r="E15">
            <v>9515</v>
          </cell>
        </row>
      </sheetData>
      <sheetData sheetId="8">
        <row r="4">
          <cell r="C4">
            <v>51350</v>
          </cell>
        </row>
      </sheetData>
      <sheetData sheetId="9">
        <row r="6">
          <cell r="B6">
            <v>20776731</v>
          </cell>
          <cell r="C6">
            <v>723889</v>
          </cell>
          <cell r="D6">
            <v>10302566</v>
          </cell>
          <cell r="E6">
            <v>9799138</v>
          </cell>
        </row>
        <row r="15">
          <cell r="D15">
            <v>272661</v>
          </cell>
          <cell r="E15">
            <v>9188</v>
          </cell>
        </row>
      </sheetData>
      <sheetData sheetId="10"/>
      <sheetData sheetId="11">
        <row r="11">
          <cell r="B11">
            <v>1152083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5BBA-7036-4F8E-AE79-8A662BDD28C1}">
  <dimension ref="A2:J54"/>
  <sheetViews>
    <sheetView topLeftCell="A30" workbookViewId="0">
      <selection activeCell="I45" activeCellId="1" sqref="A45:A48 I45:I48"/>
    </sheetView>
  </sheetViews>
  <sheetFormatPr defaultColWidth="9.109375" defaultRowHeight="15.6" x14ac:dyDescent="0.3"/>
  <cols>
    <col min="1" max="1" width="37.5546875" style="1" customWidth="1"/>
    <col min="2" max="2" width="15.44140625" style="1" hidden="1" customWidth="1"/>
    <col min="3" max="3" width="15.44140625" style="1" customWidth="1"/>
    <col min="4" max="4" width="15.6640625" style="1" customWidth="1"/>
    <col min="5" max="5" width="15.6640625" style="1" bestFit="1" customWidth="1"/>
    <col min="6" max="7" width="14.5546875" style="1" customWidth="1"/>
    <col min="8" max="8" width="15.21875" style="1" bestFit="1" customWidth="1"/>
    <col min="9" max="9" width="15.6640625" style="1" customWidth="1"/>
    <col min="10" max="16384" width="9.109375" style="1"/>
  </cols>
  <sheetData>
    <row r="2" spans="1:10" x14ac:dyDescent="0.3">
      <c r="A2" s="34" t="s">
        <v>32</v>
      </c>
      <c r="B2" s="34"/>
      <c r="C2" s="34"/>
      <c r="D2" s="34"/>
      <c r="E2" s="34"/>
      <c r="F2" s="34"/>
      <c r="G2" s="34"/>
    </row>
    <row r="3" spans="1:10" ht="31.2" x14ac:dyDescent="0.3">
      <c r="A3" s="2" t="s">
        <v>26</v>
      </c>
      <c r="B3" s="3">
        <v>43435</v>
      </c>
      <c r="C3" s="3">
        <v>43466</v>
      </c>
      <c r="D3" s="3">
        <v>43497</v>
      </c>
      <c r="E3" s="3">
        <v>43525</v>
      </c>
      <c r="F3" s="3">
        <v>43556</v>
      </c>
      <c r="G3" s="3">
        <v>43586</v>
      </c>
      <c r="H3" s="3">
        <v>43617</v>
      </c>
      <c r="I3" s="3">
        <v>43647</v>
      </c>
    </row>
    <row r="4" spans="1:10" x14ac:dyDescent="0.3">
      <c r="A4" s="4" t="s">
        <v>0</v>
      </c>
      <c r="B4" s="5">
        <v>10289491</v>
      </c>
      <c r="C4" s="5">
        <f>'[1] MNOs January 2019'!$E$6</f>
        <v>10097037</v>
      </c>
      <c r="D4" s="5">
        <f>'[1]MNOs February 2019'!$E$6</f>
        <v>9788846</v>
      </c>
      <c r="E4" s="5">
        <f>'[2] MNOs March 2019'!$E$6</f>
        <v>9799138</v>
      </c>
      <c r="F4" s="5">
        <f>'[2] MNOs April 2019'!$E$6</f>
        <v>9503327</v>
      </c>
      <c r="G4" s="5">
        <f>'[2]MNOs May 2019'!$E$6</f>
        <v>9134114</v>
      </c>
      <c r="H4" s="5">
        <f>'[2]MNOs June 2019'!$E$6</f>
        <v>9074284</v>
      </c>
      <c r="I4" s="5">
        <f>'[1]MNOs July, 2019'!$E$6</f>
        <v>9078173</v>
      </c>
    </row>
    <row r="5" spans="1:10" x14ac:dyDescent="0.3">
      <c r="A5" s="4" t="s">
        <v>1</v>
      </c>
      <c r="B5" s="5">
        <v>20092798</v>
      </c>
      <c r="C5" s="5">
        <f>'[1] MNOs January 2019'!$B$6</f>
        <v>20393585</v>
      </c>
      <c r="D5" s="5">
        <f>'[1]MNOs February 2019'!$B$6</f>
        <v>20542022</v>
      </c>
      <c r="E5" s="5">
        <f>'[2] MNOs March 2019'!$B$6</f>
        <v>20776731</v>
      </c>
      <c r="F5" s="5">
        <f>'[2] MNOs April 2019'!$B$6</f>
        <v>20896784</v>
      </c>
      <c r="G5" s="5">
        <f>'[2]MNOs May 2019'!$B$6</f>
        <v>21181828</v>
      </c>
      <c r="H5" s="5">
        <f>'[2]MNOs June 2019'!$B$6</f>
        <v>21342887</v>
      </c>
      <c r="I5" s="5">
        <f>'[1]MNOs July, 2019'!$B$6</f>
        <v>21471308</v>
      </c>
    </row>
    <row r="6" spans="1:10" x14ac:dyDescent="0.3">
      <c r="A6" s="4" t="s">
        <v>2</v>
      </c>
      <c r="B6" s="5">
        <v>9813234</v>
      </c>
      <c r="C6" s="5">
        <f>'[1] MNOs January 2019'!$D$6</f>
        <v>10052027</v>
      </c>
      <c r="D6" s="5">
        <f>'[1]MNOs February 2019'!$D$6</f>
        <v>10183458</v>
      </c>
      <c r="E6" s="5">
        <f>'[2] MNOs March 2019'!$D$6</f>
        <v>10302566</v>
      </c>
      <c r="F6" s="5">
        <f>'[2] MNOs April 2019'!$D$6</f>
        <v>10239987</v>
      </c>
      <c r="G6" s="5">
        <f>'[2]MNOs May 2019'!$D$6</f>
        <v>10151337</v>
      </c>
      <c r="H6" s="5">
        <f>'[2]MNOs June 2019'!$D$6</f>
        <v>9974337</v>
      </c>
      <c r="I6" s="5">
        <f>'[1]MNOs July, 2019'!$D$6</f>
        <v>9822251</v>
      </c>
    </row>
    <row r="7" spans="1:10" x14ac:dyDescent="0.3">
      <c r="A7" s="4" t="s">
        <v>3</v>
      </c>
      <c r="B7" s="5">
        <v>739352</v>
      </c>
      <c r="C7" s="5">
        <f>'[1] MNOs January 2019'!$C$6</f>
        <v>728448</v>
      </c>
      <c r="D7" s="5">
        <f>'[1]MNOs February 2019'!$C$6</f>
        <v>720969</v>
      </c>
      <c r="E7" s="5">
        <f>'[2] MNOs March 2019'!$C$6</f>
        <v>723889</v>
      </c>
      <c r="F7" s="5">
        <f>'[2] MNOs April 2019'!$C$6</f>
        <v>722058</v>
      </c>
      <c r="G7" s="5">
        <f>'[2]MNOs May 2019'!$C$6</f>
        <v>725793</v>
      </c>
      <c r="H7" s="5">
        <f>'[2]MNOs June 2019'!$C$6</f>
        <v>721623</v>
      </c>
      <c r="I7" s="5">
        <f>'[1]MNOs July, 2019'!$C$6</f>
        <v>722100</v>
      </c>
      <c r="J7" s="6"/>
    </row>
    <row r="8" spans="1:10" x14ac:dyDescent="0.3">
      <c r="A8" s="9" t="s">
        <v>4</v>
      </c>
      <c r="B8" s="10">
        <v>40934875</v>
      </c>
      <c r="C8" s="10">
        <f t="shared" ref="C8:H8" si="0">SUM(C4:C7)</f>
        <v>41271097</v>
      </c>
      <c r="D8" s="10">
        <f t="shared" si="0"/>
        <v>41235295</v>
      </c>
      <c r="E8" s="10">
        <f t="shared" si="0"/>
        <v>41602324</v>
      </c>
      <c r="F8" s="10">
        <f t="shared" si="0"/>
        <v>41362156</v>
      </c>
      <c r="G8" s="10">
        <f t="shared" si="0"/>
        <v>41193072</v>
      </c>
      <c r="H8" s="10">
        <f t="shared" si="0"/>
        <v>41113131</v>
      </c>
      <c r="I8" s="10">
        <f>SUM(I4:I7)</f>
        <v>41093832</v>
      </c>
    </row>
    <row r="9" spans="1:10" x14ac:dyDescent="0.3">
      <c r="A9" s="11" t="s">
        <v>5</v>
      </c>
      <c r="B9" s="12">
        <v>1.1885582298239324E-2</v>
      </c>
      <c r="C9" s="12">
        <f t="shared" ref="C9:I9" si="1">(C8-B8)/B8</f>
        <v>8.2135831610576551E-3</v>
      </c>
      <c r="D9" s="12">
        <f t="shared" si="1"/>
        <v>-8.6748360480943848E-4</v>
      </c>
      <c r="E9" s="12">
        <f t="shared" si="1"/>
        <v>8.9008457439191356E-3</v>
      </c>
      <c r="F9" s="12">
        <f t="shared" si="1"/>
        <v>-5.7729467228801934E-3</v>
      </c>
      <c r="G9" s="12">
        <f t="shared" si="1"/>
        <v>-4.0878913565337354E-3</v>
      </c>
      <c r="H9" s="12">
        <f t="shared" si="1"/>
        <v>-1.9406418632725425E-3</v>
      </c>
      <c r="I9" s="12">
        <f t="shared" si="1"/>
        <v>-4.6941207177823553E-4</v>
      </c>
    </row>
    <row r="10" spans="1:10" x14ac:dyDescent="0.3">
      <c r="A10" s="14"/>
      <c r="B10" s="15"/>
      <c r="C10" s="15"/>
      <c r="D10" s="15"/>
      <c r="E10" s="12"/>
      <c r="F10" s="15"/>
      <c r="G10" s="15"/>
      <c r="H10" s="15"/>
      <c r="I10" s="15"/>
    </row>
    <row r="11" spans="1:10" ht="31.2" x14ac:dyDescent="0.3">
      <c r="A11" s="16" t="s">
        <v>6</v>
      </c>
      <c r="B11" s="17"/>
      <c r="C11" s="17"/>
      <c r="D11" s="17"/>
      <c r="E11" s="17"/>
      <c r="F11" s="17"/>
      <c r="G11" s="17"/>
      <c r="H11" s="17"/>
      <c r="I11" s="17"/>
    </row>
    <row r="12" spans="1:10" x14ac:dyDescent="0.3">
      <c r="A12" s="4" t="s">
        <v>0</v>
      </c>
      <c r="B12" s="12">
        <v>-5.1033278861093469E-3</v>
      </c>
      <c r="C12" s="12">
        <f t="shared" ref="C12:I15" si="2">(C4-B4)/B4</f>
        <v>-1.8703937833270859E-2</v>
      </c>
      <c r="D12" s="12">
        <f t="shared" si="2"/>
        <v>-3.0522914791735436E-2</v>
      </c>
      <c r="E12" s="12">
        <f t="shared" si="2"/>
        <v>1.0514007473403913E-3</v>
      </c>
      <c r="F12" s="12">
        <f t="shared" si="2"/>
        <v>-3.0187451181930492E-2</v>
      </c>
      <c r="G12" s="12">
        <f t="shared" si="2"/>
        <v>-3.8850920314538268E-2</v>
      </c>
      <c r="H12" s="12">
        <f t="shared" si="2"/>
        <v>-6.5501700548077245E-3</v>
      </c>
      <c r="I12" s="12">
        <f t="shared" si="2"/>
        <v>4.2857375854667981E-4</v>
      </c>
    </row>
    <row r="13" spans="1:10" x14ac:dyDescent="0.3">
      <c r="A13" s="4" t="s">
        <v>1</v>
      </c>
      <c r="B13" s="12">
        <v>1.684467995563551E-2</v>
      </c>
      <c r="C13" s="12">
        <f t="shared" si="2"/>
        <v>1.496989120181271E-2</v>
      </c>
      <c r="D13" s="12">
        <f t="shared" si="2"/>
        <v>7.278612367565585E-3</v>
      </c>
      <c r="E13" s="12">
        <f t="shared" si="2"/>
        <v>1.1425798297752773E-2</v>
      </c>
      <c r="F13" s="12">
        <f t="shared" si="2"/>
        <v>5.7782429776849879E-3</v>
      </c>
      <c r="G13" s="12">
        <f t="shared" si="2"/>
        <v>1.3640567850057694E-2</v>
      </c>
      <c r="H13" s="12">
        <f t="shared" si="2"/>
        <v>7.6036402523899259E-3</v>
      </c>
      <c r="I13" s="12">
        <f t="shared" si="2"/>
        <v>6.0170397753593506E-3</v>
      </c>
    </row>
    <row r="14" spans="1:10" x14ac:dyDescent="0.3">
      <c r="A14" s="4" t="s">
        <v>2</v>
      </c>
      <c r="B14" s="12">
        <v>2.1527983297015635E-2</v>
      </c>
      <c r="C14" s="12">
        <f t="shared" si="2"/>
        <v>2.4333772128535811E-2</v>
      </c>
      <c r="D14" s="12">
        <f t="shared" si="2"/>
        <v>1.307507431088277E-2</v>
      </c>
      <c r="E14" s="12">
        <f t="shared" si="2"/>
        <v>1.1696223424302432E-2</v>
      </c>
      <c r="F14" s="12">
        <f t="shared" si="2"/>
        <v>-6.0741178459812828E-3</v>
      </c>
      <c r="G14" s="12">
        <f t="shared" si="2"/>
        <v>-8.6572375531336117E-3</v>
      </c>
      <c r="H14" s="12">
        <f t="shared" si="2"/>
        <v>-1.7436126886537211E-2</v>
      </c>
      <c r="I14" s="12">
        <f t="shared" si="2"/>
        <v>-1.5247730250140937E-2</v>
      </c>
    </row>
    <row r="15" spans="1:10" x14ac:dyDescent="0.3">
      <c r="A15" s="4" t="s">
        <v>3</v>
      </c>
      <c r="B15" s="12">
        <v>-8.1257403653564684E-3</v>
      </c>
      <c r="C15" s="12">
        <f t="shared" si="2"/>
        <v>-1.4748049643471581E-2</v>
      </c>
      <c r="D15" s="12">
        <f t="shared" si="2"/>
        <v>-1.0267033473906168E-2</v>
      </c>
      <c r="E15" s="12">
        <f t="shared" si="2"/>
        <v>4.0501047895263181E-3</v>
      </c>
      <c r="F15" s="12">
        <f t="shared" si="2"/>
        <v>-2.5293933185888996E-3</v>
      </c>
      <c r="G15" s="12">
        <f t="shared" si="2"/>
        <v>5.1727146572712992E-3</v>
      </c>
      <c r="H15" s="12">
        <f t="shared" si="2"/>
        <v>-5.7454398154845807E-3</v>
      </c>
      <c r="I15" s="12">
        <f t="shared" si="2"/>
        <v>6.6100997335173629E-4</v>
      </c>
    </row>
    <row r="16" spans="1:10" x14ac:dyDescent="0.3">
      <c r="A16" s="18"/>
      <c r="B16" s="15"/>
      <c r="C16" s="15"/>
      <c r="D16" s="15"/>
      <c r="E16" s="15"/>
      <c r="F16" s="15"/>
      <c r="G16" s="15"/>
      <c r="H16" s="15"/>
      <c r="I16" s="15"/>
    </row>
    <row r="17" spans="1:9" x14ac:dyDescent="0.3">
      <c r="A17" s="16" t="s">
        <v>7</v>
      </c>
      <c r="B17" s="17"/>
      <c r="C17" s="17"/>
      <c r="D17" s="17"/>
      <c r="E17" s="17"/>
      <c r="F17" s="17"/>
      <c r="G17" s="17"/>
      <c r="H17" s="17"/>
      <c r="I17" s="17"/>
    </row>
    <row r="18" spans="1:9" x14ac:dyDescent="0.3">
      <c r="A18" s="19" t="s">
        <v>8</v>
      </c>
      <c r="B18" s="5">
        <v>271732</v>
      </c>
      <c r="C18" s="5">
        <f>'[1] MNOs January 2019'!$D$15</f>
        <v>258343</v>
      </c>
      <c r="D18" s="5">
        <f>'[1]MNOs February 2019'!$D$15</f>
        <v>272817</v>
      </c>
      <c r="E18" s="5">
        <f>'[2] MNOs March 2019'!$D$15</f>
        <v>272661</v>
      </c>
      <c r="F18" s="5">
        <f>'[2] MNOs April 2019'!$D$15</f>
        <v>269544</v>
      </c>
      <c r="G18" s="5">
        <f>'[2]MNOs May 2019'!$D$15</f>
        <v>273915</v>
      </c>
      <c r="H18" s="5">
        <f>'[2]MNOs June 2019'!$D$15</f>
        <v>273398</v>
      </c>
      <c r="I18" s="5">
        <f>'[1]MNOs July, 2019'!$D$15</f>
        <v>273618</v>
      </c>
    </row>
    <row r="19" spans="1:9" x14ac:dyDescent="0.3">
      <c r="A19" s="19" t="s">
        <v>0</v>
      </c>
      <c r="B19" s="5">
        <v>6647</v>
      </c>
      <c r="C19" s="5">
        <f>'[1] MNOs January 2019'!$E$15</f>
        <v>6850</v>
      </c>
      <c r="D19" s="5">
        <f>'[1]MNOs February 2019'!$E$15</f>
        <v>6677</v>
      </c>
      <c r="E19" s="5">
        <f>'[2] MNOs March 2019'!$E$15</f>
        <v>9188</v>
      </c>
      <c r="F19" s="5">
        <f>'[2] MNOs April 2019'!$E$15</f>
        <v>9515</v>
      </c>
      <c r="G19" s="5">
        <f>'[2]MNOs May 2019'!$E$15</f>
        <v>10039</v>
      </c>
      <c r="H19" s="5">
        <f>'[2]MNOs June 2019'!$E$15</f>
        <v>9863</v>
      </c>
      <c r="I19" s="5">
        <f>'[1]MNOs July, 2019'!$E$15</f>
        <v>7937</v>
      </c>
    </row>
    <row r="20" spans="1:9" x14ac:dyDescent="0.3">
      <c r="A20" s="20" t="s">
        <v>9</v>
      </c>
      <c r="B20" s="10">
        <v>278379</v>
      </c>
      <c r="C20" s="10">
        <f t="shared" ref="C20:I20" si="3">SUM(C18:C19)</f>
        <v>265193</v>
      </c>
      <c r="D20" s="10">
        <f t="shared" si="3"/>
        <v>279494</v>
      </c>
      <c r="E20" s="10">
        <f t="shared" si="3"/>
        <v>281849</v>
      </c>
      <c r="F20" s="10">
        <f t="shared" si="3"/>
        <v>279059</v>
      </c>
      <c r="G20" s="10">
        <f t="shared" si="3"/>
        <v>283954</v>
      </c>
      <c r="H20" s="10">
        <f t="shared" si="3"/>
        <v>283261</v>
      </c>
      <c r="I20" s="10">
        <f t="shared" si="3"/>
        <v>281555</v>
      </c>
    </row>
    <row r="21" spans="1:9" x14ac:dyDescent="0.3">
      <c r="A21" s="14" t="s">
        <v>5</v>
      </c>
      <c r="B21" s="12">
        <v>4.4344217932527508E-3</v>
      </c>
      <c r="C21" s="12">
        <f t="shared" ref="C21:H21" si="4">(C20-B20)/B20</f>
        <v>-4.7367078694872819E-2</v>
      </c>
      <c r="D21" s="12">
        <f t="shared" si="4"/>
        <v>5.3926762772773036E-2</v>
      </c>
      <c r="E21" s="12">
        <f t="shared" si="4"/>
        <v>8.4259411651055119E-3</v>
      </c>
      <c r="F21" s="12">
        <f t="shared" si="4"/>
        <v>-9.8989175054727888E-3</v>
      </c>
      <c r="G21" s="12">
        <f t="shared" si="4"/>
        <v>1.7541093460522687E-2</v>
      </c>
      <c r="H21" s="12">
        <f t="shared" si="4"/>
        <v>-2.4405361431781205E-3</v>
      </c>
      <c r="I21" s="15"/>
    </row>
    <row r="22" spans="1:9" x14ac:dyDescent="0.3">
      <c r="A22" s="14"/>
      <c r="B22" s="15"/>
      <c r="C22" s="15"/>
      <c r="D22" s="15"/>
      <c r="E22" s="15"/>
      <c r="F22" s="15"/>
      <c r="G22" s="15"/>
      <c r="H22" s="15"/>
      <c r="I22" s="15"/>
    </row>
    <row r="23" spans="1:9" ht="31.2" x14ac:dyDescent="0.3">
      <c r="A23" s="16" t="s">
        <v>10</v>
      </c>
      <c r="B23" s="17"/>
      <c r="C23" s="17"/>
      <c r="D23" s="17"/>
      <c r="E23" s="17"/>
      <c r="F23" s="17"/>
      <c r="G23" s="17"/>
      <c r="H23" s="17"/>
      <c r="I23" s="17"/>
    </row>
    <row r="24" spans="1:9" x14ac:dyDescent="0.3">
      <c r="A24" s="4" t="s">
        <v>8</v>
      </c>
      <c r="B24" s="12">
        <v>3.7048118228930039E-3</v>
      </c>
      <c r="C24" s="12">
        <f t="shared" ref="C24:I25" si="5">(C18-B18)/B18</f>
        <v>-4.9272812918610985E-2</v>
      </c>
      <c r="D24" s="12">
        <f t="shared" si="5"/>
        <v>5.6026290629124849E-2</v>
      </c>
      <c r="E24" s="12">
        <f t="shared" si="5"/>
        <v>-5.7181187389348902E-4</v>
      </c>
      <c r="F24" s="12">
        <f t="shared" si="5"/>
        <v>-1.1431777922035055E-2</v>
      </c>
      <c r="G24" s="12">
        <f t="shared" si="5"/>
        <v>1.6216276377882647E-2</v>
      </c>
      <c r="H24" s="12">
        <f t="shared" si="5"/>
        <v>-1.8874468356972053E-3</v>
      </c>
      <c r="I24" s="12">
        <f t="shared" si="5"/>
        <v>8.0468767145333911E-4</v>
      </c>
    </row>
    <row r="25" spans="1:9" x14ac:dyDescent="0.3">
      <c r="A25" s="4" t="s">
        <v>0</v>
      </c>
      <c r="B25" s="12">
        <v>3.5197009811555831E-2</v>
      </c>
      <c r="C25" s="12">
        <f t="shared" si="5"/>
        <v>3.0540093275161728E-2</v>
      </c>
      <c r="D25" s="12">
        <f t="shared" si="5"/>
        <v>-2.5255474452554744E-2</v>
      </c>
      <c r="E25" s="12">
        <f t="shared" si="5"/>
        <v>0.37606709600119814</v>
      </c>
      <c r="F25" s="12">
        <f t="shared" si="5"/>
        <v>3.5589899869394863E-2</v>
      </c>
      <c r="G25" s="12">
        <f t="shared" si="5"/>
        <v>5.5070940620073568E-2</v>
      </c>
      <c r="H25" s="12">
        <f t="shared" si="5"/>
        <v>-1.7531626656041438E-2</v>
      </c>
      <c r="I25" s="12">
        <f t="shared" si="5"/>
        <v>-0.19527527121565447</v>
      </c>
    </row>
    <row r="26" spans="1:9" x14ac:dyDescent="0.3">
      <c r="A26" s="4"/>
      <c r="B26" s="15"/>
      <c r="C26" s="15"/>
      <c r="D26" s="15"/>
      <c r="E26" s="15"/>
      <c r="F26" s="15"/>
      <c r="G26" s="15"/>
      <c r="H26" s="15"/>
      <c r="I26" s="15"/>
    </row>
    <row r="27" spans="1:9" x14ac:dyDescent="0.3">
      <c r="A27" s="14" t="s">
        <v>11</v>
      </c>
      <c r="B27" s="15"/>
      <c r="C27" s="15"/>
      <c r="D27" s="15"/>
      <c r="E27" s="15"/>
      <c r="F27" s="15"/>
      <c r="G27" s="15"/>
      <c r="H27" s="15"/>
      <c r="I27" s="15"/>
    </row>
    <row r="28" spans="1:9" x14ac:dyDescent="0.3">
      <c r="A28" s="21" t="s">
        <v>12</v>
      </c>
      <c r="B28" s="22">
        <v>40934875</v>
      </c>
      <c r="C28" s="22">
        <f t="shared" ref="C28:I28" si="6">C8</f>
        <v>41271097</v>
      </c>
      <c r="D28" s="22">
        <f t="shared" si="6"/>
        <v>41235295</v>
      </c>
      <c r="E28" s="22">
        <f t="shared" si="6"/>
        <v>41602324</v>
      </c>
      <c r="F28" s="22">
        <f t="shared" si="6"/>
        <v>41362156</v>
      </c>
      <c r="G28" s="22">
        <f t="shared" si="6"/>
        <v>41193072</v>
      </c>
      <c r="H28" s="22">
        <f t="shared" si="6"/>
        <v>41113131</v>
      </c>
      <c r="I28" s="22">
        <f t="shared" si="6"/>
        <v>41093832</v>
      </c>
    </row>
    <row r="29" spans="1:9" x14ac:dyDescent="0.3">
      <c r="A29" s="21" t="s">
        <v>13</v>
      </c>
      <c r="B29" s="22">
        <v>278379</v>
      </c>
      <c r="C29" s="22">
        <f t="shared" ref="C29:I29" si="7">C20</f>
        <v>265193</v>
      </c>
      <c r="D29" s="22">
        <f t="shared" si="7"/>
        <v>279494</v>
      </c>
      <c r="E29" s="22">
        <f t="shared" si="7"/>
        <v>281849</v>
      </c>
      <c r="F29" s="22">
        <f t="shared" si="7"/>
        <v>279059</v>
      </c>
      <c r="G29" s="22">
        <f t="shared" si="7"/>
        <v>283954</v>
      </c>
      <c r="H29" s="22">
        <f t="shared" si="7"/>
        <v>283261</v>
      </c>
      <c r="I29" s="22">
        <f t="shared" si="7"/>
        <v>281555</v>
      </c>
    </row>
    <row r="30" spans="1:9" x14ac:dyDescent="0.3">
      <c r="A30" s="21" t="s">
        <v>14</v>
      </c>
      <c r="B30" s="22">
        <v>41213254</v>
      </c>
      <c r="C30" s="22">
        <f t="shared" ref="C30:I30" si="8">SUM(C28:C29)</f>
        <v>41536290</v>
      </c>
      <c r="D30" s="22">
        <f t="shared" si="8"/>
        <v>41514789</v>
      </c>
      <c r="E30" s="22">
        <f t="shared" si="8"/>
        <v>41884173</v>
      </c>
      <c r="F30" s="22">
        <f t="shared" si="8"/>
        <v>41641215</v>
      </c>
      <c r="G30" s="22">
        <f t="shared" si="8"/>
        <v>41477026</v>
      </c>
      <c r="H30" s="22">
        <f t="shared" si="8"/>
        <v>41396392</v>
      </c>
      <c r="I30" s="22">
        <f t="shared" si="8"/>
        <v>41375387</v>
      </c>
    </row>
    <row r="31" spans="1:9" x14ac:dyDescent="0.3">
      <c r="A31" s="14" t="s">
        <v>5</v>
      </c>
      <c r="B31" s="12">
        <v>1.1834881879875638E-2</v>
      </c>
      <c r="C31" s="12">
        <f t="shared" ref="C31:I31" si="9">(C30-B30)/B30</f>
        <v>7.8381580838047873E-3</v>
      </c>
      <c r="D31" s="12">
        <f t="shared" si="9"/>
        <v>-5.1764372793044349E-4</v>
      </c>
      <c r="E31" s="12">
        <f t="shared" si="9"/>
        <v>8.8976484982255365E-3</v>
      </c>
      <c r="F31" s="12">
        <f t="shared" si="9"/>
        <v>-5.8007114047590241E-3</v>
      </c>
      <c r="G31" s="12">
        <f t="shared" si="9"/>
        <v>-3.9429445082234029E-3</v>
      </c>
      <c r="H31" s="12">
        <f t="shared" si="9"/>
        <v>-1.9440641669921078E-3</v>
      </c>
      <c r="I31" s="12">
        <f t="shared" si="9"/>
        <v>-5.0741137053683324E-4</v>
      </c>
    </row>
    <row r="32" spans="1:9" x14ac:dyDescent="0.3">
      <c r="A32" s="21"/>
      <c r="B32" s="15"/>
      <c r="C32" s="15"/>
      <c r="D32" s="15"/>
      <c r="E32" s="15"/>
      <c r="F32" s="15"/>
      <c r="G32" s="15"/>
      <c r="H32" s="15"/>
      <c r="I32" s="15"/>
    </row>
    <row r="33" spans="1:9" x14ac:dyDescent="0.3">
      <c r="A33" s="14" t="s">
        <v>15</v>
      </c>
      <c r="B33" s="24">
        <v>29474850.884917848</v>
      </c>
      <c r="C33" s="5">
        <f t="shared" ref="C33:I33" si="10">$B$34*B33</f>
        <v>29533800.586687684</v>
      </c>
      <c r="D33" s="5">
        <f t="shared" si="10"/>
        <v>29592868.187861059</v>
      </c>
      <c r="E33" s="5">
        <f t="shared" si="10"/>
        <v>29652053.924236782</v>
      </c>
      <c r="F33" s="5">
        <f t="shared" si="10"/>
        <v>29711358.032085255</v>
      </c>
      <c r="G33" s="5">
        <f t="shared" si="10"/>
        <v>29770780.748149425</v>
      </c>
      <c r="H33" s="5">
        <f t="shared" si="10"/>
        <v>29830322.309645724</v>
      </c>
      <c r="I33" s="5">
        <f t="shared" si="10"/>
        <v>29889982.954265013</v>
      </c>
    </row>
    <row r="34" spans="1:9" ht="15" customHeight="1" x14ac:dyDescent="0.3">
      <c r="A34" s="21" t="s">
        <v>16</v>
      </c>
      <c r="B34" s="33">
        <v>1.002</v>
      </c>
      <c r="C34" s="15"/>
      <c r="D34" s="15"/>
      <c r="E34" s="5"/>
      <c r="F34" s="15"/>
      <c r="G34" s="15"/>
      <c r="H34" s="15"/>
      <c r="I34" s="15"/>
    </row>
    <row r="35" spans="1:9" x14ac:dyDescent="0.3">
      <c r="A35" s="16" t="s">
        <v>17</v>
      </c>
      <c r="B35" s="17"/>
      <c r="C35" s="17"/>
      <c r="D35" s="17"/>
      <c r="E35" s="17"/>
      <c r="F35" s="17"/>
      <c r="G35" s="17"/>
      <c r="H35" s="17"/>
      <c r="I35" s="17"/>
    </row>
    <row r="36" spans="1:9" x14ac:dyDescent="0.3">
      <c r="A36" s="21" t="s">
        <v>18</v>
      </c>
      <c r="B36" s="12">
        <v>1.3888068563884133</v>
      </c>
      <c r="C36" s="12">
        <f t="shared" ref="C36:I36" si="11">C28/C33</f>
        <v>1.3974190988004058</v>
      </c>
      <c r="D36" s="12">
        <f t="shared" si="11"/>
        <v>1.3934200206019449</v>
      </c>
      <c r="E36" s="12">
        <f t="shared" si="11"/>
        <v>1.4030166040537042</v>
      </c>
      <c r="F36" s="12">
        <f t="shared" si="11"/>
        <v>1.3921327983504848</v>
      </c>
      <c r="G36" s="12">
        <f t="shared" si="11"/>
        <v>1.3836745615937733</v>
      </c>
      <c r="H36" s="12">
        <f t="shared" si="11"/>
        <v>1.3782328790562866</v>
      </c>
      <c r="I36" s="12">
        <f t="shared" si="11"/>
        <v>1.3748362474103153</v>
      </c>
    </row>
    <row r="37" spans="1:9" x14ac:dyDescent="0.3">
      <c r="A37" s="21" t="s">
        <v>13</v>
      </c>
      <c r="B37" s="12">
        <v>9.4446279333832116E-3</v>
      </c>
      <c r="C37" s="12">
        <f t="shared" ref="C37:I37" si="12">C29/C33</f>
        <v>8.9793048890407737E-3</v>
      </c>
      <c r="D37" s="12">
        <f t="shared" si="12"/>
        <v>9.4446404527509745E-3</v>
      </c>
      <c r="E37" s="12">
        <f t="shared" si="12"/>
        <v>9.5052100174964366E-3</v>
      </c>
      <c r="F37" s="12">
        <f t="shared" si="12"/>
        <v>9.3923340595419621E-3</v>
      </c>
      <c r="G37" s="12">
        <f t="shared" si="12"/>
        <v>9.53800984939405E-3</v>
      </c>
      <c r="H37" s="12">
        <f t="shared" si="12"/>
        <v>9.4957405106014126E-3</v>
      </c>
      <c r="I37" s="12">
        <f t="shared" si="12"/>
        <v>9.4197109590463922E-3</v>
      </c>
    </row>
    <row r="38" spans="1:9" x14ac:dyDescent="0.3">
      <c r="A38" s="14" t="s">
        <v>19</v>
      </c>
      <c r="B38" s="28">
        <v>1.3982514843217966</v>
      </c>
      <c r="C38" s="12">
        <f t="shared" ref="C38:I38" si="13">C30/C33</f>
        <v>1.4063984036894466</v>
      </c>
      <c r="D38" s="12">
        <f t="shared" si="13"/>
        <v>1.402864661054696</v>
      </c>
      <c r="E38" s="12">
        <f t="shared" si="13"/>
        <v>1.4125218140712006</v>
      </c>
      <c r="F38" s="12">
        <f t="shared" si="13"/>
        <v>1.4015251324100269</v>
      </c>
      <c r="G38" s="12">
        <f t="shared" si="13"/>
        <v>1.3932125714431673</v>
      </c>
      <c r="H38" s="12">
        <f t="shared" si="13"/>
        <v>1.3877286195668879</v>
      </c>
      <c r="I38" s="12">
        <f t="shared" si="13"/>
        <v>1.3842559583693617</v>
      </c>
    </row>
    <row r="39" spans="1:9" x14ac:dyDescent="0.3">
      <c r="A39" s="14"/>
      <c r="B39" s="15"/>
      <c r="C39" s="15"/>
      <c r="D39" s="15"/>
      <c r="E39" s="15"/>
      <c r="F39" s="15"/>
      <c r="G39" s="15"/>
      <c r="H39" s="15"/>
      <c r="I39" s="15"/>
    </row>
    <row r="40" spans="1:9" x14ac:dyDescent="0.3">
      <c r="A40" s="14" t="s">
        <v>20</v>
      </c>
      <c r="B40" s="15"/>
      <c r="C40" s="15"/>
      <c r="D40" s="15"/>
      <c r="E40" s="15"/>
      <c r="F40" s="15"/>
      <c r="G40" s="15"/>
      <c r="H40" s="15"/>
      <c r="I40" s="15"/>
    </row>
    <row r="41" spans="1:9" x14ac:dyDescent="0.3">
      <c r="A41" s="21" t="s">
        <v>12</v>
      </c>
      <c r="B41" s="12">
        <v>0.99324540110324699</v>
      </c>
      <c r="C41" s="12">
        <f t="shared" ref="C41:I41" si="14">C28/C30</f>
        <v>0.99361539030086699</v>
      </c>
      <c r="D41" s="12">
        <f t="shared" si="14"/>
        <v>0.99326760398565439</v>
      </c>
      <c r="E41" s="12">
        <f t="shared" si="14"/>
        <v>0.99327075169897705</v>
      </c>
      <c r="F41" s="12">
        <f t="shared" si="14"/>
        <v>0.99329849044990637</v>
      </c>
      <c r="G41" s="12">
        <f t="shared" si="14"/>
        <v>0.99315394502971355</v>
      </c>
      <c r="H41" s="12">
        <f t="shared" si="14"/>
        <v>0.99315735052465437</v>
      </c>
      <c r="I41" s="12">
        <f t="shared" si="14"/>
        <v>0.99319510896659413</v>
      </c>
    </row>
    <row r="42" spans="1:9" x14ac:dyDescent="0.3">
      <c r="A42" s="21" t="s">
        <v>13</v>
      </c>
      <c r="B42" s="12">
        <v>6.7545988967529719E-3</v>
      </c>
      <c r="C42" s="12">
        <f t="shared" ref="C42:I42" si="15">C29/C30</f>
        <v>6.3846096991329749E-3</v>
      </c>
      <c r="D42" s="12">
        <f t="shared" si="15"/>
        <v>6.7323960143456348E-3</v>
      </c>
      <c r="E42" s="12">
        <f t="shared" si="15"/>
        <v>6.7292483010229186E-3</v>
      </c>
      <c r="F42" s="12">
        <f t="shared" si="15"/>
        <v>6.7015095500935788E-3</v>
      </c>
      <c r="G42" s="12">
        <f t="shared" si="15"/>
        <v>6.8460549702864422E-3</v>
      </c>
      <c r="H42" s="12">
        <f t="shared" si="15"/>
        <v>6.8426494753455807E-3</v>
      </c>
      <c r="I42" s="12">
        <f t="shared" si="15"/>
        <v>6.8048910334059234E-3</v>
      </c>
    </row>
    <row r="43" spans="1:9" x14ac:dyDescent="0.3">
      <c r="A43" s="21"/>
      <c r="B43" s="15"/>
      <c r="C43" s="15"/>
      <c r="D43" s="15"/>
      <c r="E43" s="15"/>
      <c r="F43" s="15"/>
      <c r="G43" s="15"/>
      <c r="H43" s="15"/>
      <c r="I43" s="15"/>
    </row>
    <row r="44" spans="1:9" ht="31.2" x14ac:dyDescent="0.3">
      <c r="A44" s="29" t="s">
        <v>21</v>
      </c>
      <c r="B44" s="17"/>
      <c r="C44" s="17"/>
      <c r="D44" s="17"/>
      <c r="E44" s="17"/>
      <c r="F44" s="17"/>
      <c r="G44" s="17"/>
      <c r="H44" s="17"/>
      <c r="I44" s="17"/>
    </row>
    <row r="45" spans="1:9" x14ac:dyDescent="0.3">
      <c r="A45" s="4" t="s">
        <v>0</v>
      </c>
      <c r="B45" s="12">
        <v>0.25136246293655473</v>
      </c>
      <c r="C45" s="12">
        <f t="shared" ref="C45:I45" si="16">C4/C8</f>
        <v>0.24465152937417681</v>
      </c>
      <c r="D45" s="12">
        <f t="shared" si="16"/>
        <v>0.23738998350806026</v>
      </c>
      <c r="E45" s="12">
        <f t="shared" si="16"/>
        <v>0.23554304322037395</v>
      </c>
      <c r="F45" s="12">
        <f t="shared" si="16"/>
        <v>0.22975898548421897</v>
      </c>
      <c r="G45" s="12">
        <f t="shared" si="16"/>
        <v>0.22173908272730911</v>
      </c>
      <c r="H45" s="12">
        <f t="shared" si="16"/>
        <v>0.2207149827630496</v>
      </c>
      <c r="I45" s="12">
        <f t="shared" si="16"/>
        <v>0.22091327477077338</v>
      </c>
    </row>
    <row r="46" spans="1:9" x14ac:dyDescent="0.3">
      <c r="A46" s="4" t="s">
        <v>1</v>
      </c>
      <c r="B46" s="12">
        <v>0.49084791391203708</v>
      </c>
      <c r="C46" s="12">
        <f t="shared" ref="C46:I46" si="17">C5/C8</f>
        <v>0.49413721665794347</v>
      </c>
      <c r="D46" s="12">
        <f t="shared" si="17"/>
        <v>0.49816600075251066</v>
      </c>
      <c r="E46" s="12">
        <f t="shared" si="17"/>
        <v>0.49941274915314826</v>
      </c>
      <c r="F46" s="12">
        <f t="shared" si="17"/>
        <v>0.50521505697140157</v>
      </c>
      <c r="G46" s="12">
        <f t="shared" si="17"/>
        <v>0.51420850574096533</v>
      </c>
      <c r="H46" s="12">
        <f t="shared" si="17"/>
        <v>0.51912579949213788</v>
      </c>
      <c r="I46" s="12">
        <f t="shared" si="17"/>
        <v>0.52249466537946621</v>
      </c>
    </row>
    <row r="47" spans="1:9" x14ac:dyDescent="0.3">
      <c r="A47" s="4" t="s">
        <v>2</v>
      </c>
      <c r="B47" s="12">
        <v>0.23972795812861283</v>
      </c>
      <c r="C47" s="12">
        <f t="shared" ref="C47:I47" si="18">C6/C8</f>
        <v>0.24356093563493114</v>
      </c>
      <c r="D47" s="12">
        <f t="shared" si="18"/>
        <v>0.24695974649872154</v>
      </c>
      <c r="E47" s="12">
        <f t="shared" si="18"/>
        <v>0.24764400181105267</v>
      </c>
      <c r="F47" s="12">
        <f t="shared" si="18"/>
        <v>0.24756898552386872</v>
      </c>
      <c r="G47" s="12">
        <f t="shared" si="18"/>
        <v>0.24643311380127222</v>
      </c>
      <c r="H47" s="12">
        <f t="shared" si="18"/>
        <v>0.24260708823173793</v>
      </c>
      <c r="I47" s="12">
        <f t="shared" si="18"/>
        <v>0.23902007970441891</v>
      </c>
    </row>
    <row r="48" spans="1:9" x14ac:dyDescent="0.3">
      <c r="A48" s="4" t="s">
        <v>3</v>
      </c>
      <c r="B48" s="12">
        <v>1.8061665022795353E-2</v>
      </c>
      <c r="C48" s="12">
        <f t="shared" ref="C48:I48" si="19">C7/C8</f>
        <v>1.7650318332948601E-2</v>
      </c>
      <c r="D48" s="12">
        <f t="shared" si="19"/>
        <v>1.7484269240707506E-2</v>
      </c>
      <c r="E48" s="12">
        <f t="shared" si="19"/>
        <v>1.7400205815425118E-2</v>
      </c>
      <c r="F48" s="12">
        <f t="shared" si="19"/>
        <v>1.745697202051073E-2</v>
      </c>
      <c r="G48" s="12">
        <f t="shared" si="19"/>
        <v>1.7619297730453315E-2</v>
      </c>
      <c r="H48" s="12">
        <f t="shared" si="19"/>
        <v>1.7552129513074544E-2</v>
      </c>
      <c r="I48" s="12">
        <f t="shared" si="19"/>
        <v>1.7571980145341521E-2</v>
      </c>
    </row>
    <row r="49" spans="1:9" x14ac:dyDescent="0.3">
      <c r="A49" s="30" t="s">
        <v>22</v>
      </c>
      <c r="B49" s="31">
        <v>1</v>
      </c>
      <c r="C49" s="31">
        <f t="shared" ref="C49:I49" si="20">SUM(C45:C48)</f>
        <v>1</v>
      </c>
      <c r="D49" s="31">
        <f t="shared" si="20"/>
        <v>1</v>
      </c>
      <c r="E49" s="31">
        <f t="shared" si="20"/>
        <v>0.99999999999999989</v>
      </c>
      <c r="F49" s="31">
        <f t="shared" si="20"/>
        <v>1</v>
      </c>
      <c r="G49" s="32">
        <f t="shared" si="20"/>
        <v>1</v>
      </c>
      <c r="H49" s="32">
        <f t="shared" si="20"/>
        <v>0.99999999999999989</v>
      </c>
      <c r="I49" s="32">
        <f t="shared" si="20"/>
        <v>1</v>
      </c>
    </row>
    <row r="50" spans="1:9" x14ac:dyDescent="0.3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31.2" x14ac:dyDescent="0.3">
      <c r="A51" s="29" t="s">
        <v>23</v>
      </c>
      <c r="B51" s="17"/>
      <c r="C51" s="17"/>
      <c r="D51" s="17"/>
      <c r="E51" s="17"/>
      <c r="F51" s="17"/>
      <c r="G51" s="17"/>
      <c r="H51" s="17"/>
      <c r="I51" s="17"/>
    </row>
    <row r="52" spans="1:9" x14ac:dyDescent="0.3">
      <c r="A52" s="4" t="s">
        <v>8</v>
      </c>
      <c r="B52" s="12">
        <v>0.97612248050319883</v>
      </c>
      <c r="C52" s="12">
        <f t="shared" ref="C52:I52" si="21">C18/C20</f>
        <v>0.97416975561195052</v>
      </c>
      <c r="D52" s="12">
        <f t="shared" si="21"/>
        <v>0.97611039950768175</v>
      </c>
      <c r="E52" s="12">
        <f t="shared" si="21"/>
        <v>0.96740098421495202</v>
      </c>
      <c r="F52" s="12">
        <f t="shared" si="21"/>
        <v>0.96590326776774804</v>
      </c>
      <c r="G52" s="12">
        <f t="shared" si="21"/>
        <v>0.96464568204709211</v>
      </c>
      <c r="H52" s="12">
        <f t="shared" si="21"/>
        <v>0.96518052255693509</v>
      </c>
      <c r="I52" s="12">
        <f t="shared" si="21"/>
        <v>0.97181012590790428</v>
      </c>
    </row>
    <row r="53" spans="1:9" x14ac:dyDescent="0.3">
      <c r="A53" s="4" t="s">
        <v>24</v>
      </c>
      <c r="B53" s="12">
        <v>2.3877519496801124E-2</v>
      </c>
      <c r="C53" s="12">
        <f t="shared" ref="C53:I53" si="22">C19/C20</f>
        <v>2.5830244388049459E-2</v>
      </c>
      <c r="D53" s="12">
        <f t="shared" si="22"/>
        <v>2.3889600492318259E-2</v>
      </c>
      <c r="E53" s="12">
        <f t="shared" si="22"/>
        <v>3.2599015785048022E-2</v>
      </c>
      <c r="F53" s="12">
        <f t="shared" si="22"/>
        <v>3.4096732232251958E-2</v>
      </c>
      <c r="G53" s="12">
        <f t="shared" si="22"/>
        <v>3.5354317952907867E-2</v>
      </c>
      <c r="H53" s="12">
        <f t="shared" si="22"/>
        <v>3.4819477443064878E-2</v>
      </c>
      <c r="I53" s="12">
        <f t="shared" si="22"/>
        <v>2.8189874092095682E-2</v>
      </c>
    </row>
    <row r="54" spans="1:9" x14ac:dyDescent="0.3">
      <c r="A54" s="30" t="s">
        <v>19</v>
      </c>
      <c r="B54" s="32">
        <v>1</v>
      </c>
      <c r="C54" s="32">
        <f t="shared" ref="C54:I54" si="23">SUM(C52:C53)</f>
        <v>1</v>
      </c>
      <c r="D54" s="32">
        <f t="shared" si="23"/>
        <v>1</v>
      </c>
      <c r="E54" s="32">
        <f t="shared" si="23"/>
        <v>1</v>
      </c>
      <c r="F54" s="32">
        <f t="shared" si="23"/>
        <v>1</v>
      </c>
      <c r="G54" s="32">
        <f t="shared" si="23"/>
        <v>1</v>
      </c>
      <c r="H54" s="32">
        <f t="shared" si="23"/>
        <v>1</v>
      </c>
      <c r="I54" s="32">
        <f t="shared" si="23"/>
        <v>1</v>
      </c>
    </row>
  </sheetData>
  <mergeCells count="1">
    <mergeCell ref="A2:G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N9" workbookViewId="0">
      <selection activeCell="Q25" sqref="Q2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54"/>
  <sheetViews>
    <sheetView topLeftCell="A26" workbookViewId="0">
      <selection activeCell="K50" sqref="K50"/>
    </sheetView>
  </sheetViews>
  <sheetFormatPr defaultColWidth="9.109375" defaultRowHeight="15.6" x14ac:dyDescent="0.3"/>
  <cols>
    <col min="1" max="1" width="37.5546875" style="1" customWidth="1"/>
    <col min="2" max="3" width="15.44140625" style="1" customWidth="1"/>
    <col min="4" max="4" width="15.6640625" style="1" customWidth="1"/>
    <col min="5" max="5" width="15.6640625" style="1" bestFit="1" customWidth="1"/>
    <col min="6" max="6" width="11.5546875" style="1" bestFit="1" customWidth="1"/>
    <col min="7" max="7" width="9.109375" style="1"/>
    <col min="8" max="8" width="12.6640625" style="1" bestFit="1" customWidth="1"/>
    <col min="9" max="16384" width="9.109375" style="1"/>
  </cols>
  <sheetData>
    <row r="2" spans="1:7" x14ac:dyDescent="0.3">
      <c r="A2" s="35" t="s">
        <v>27</v>
      </c>
      <c r="B2" s="35"/>
      <c r="C2" s="35"/>
      <c r="D2" s="35"/>
    </row>
    <row r="3" spans="1:7" ht="31.2" x14ac:dyDescent="0.3">
      <c r="A3" s="2" t="s">
        <v>26</v>
      </c>
      <c r="B3" s="3">
        <v>43435</v>
      </c>
      <c r="C3" s="3">
        <v>43466</v>
      </c>
      <c r="D3" s="3">
        <v>43497</v>
      </c>
    </row>
    <row r="4" spans="1:7" x14ac:dyDescent="0.3">
      <c r="A4" s="4" t="s">
        <v>0</v>
      </c>
      <c r="B4" s="5">
        <v>10289491</v>
      </c>
      <c r="C4" s="5">
        <f>'[1] MNOs January 2019'!$E$6</f>
        <v>10097037</v>
      </c>
      <c r="D4" s="5">
        <f>'[1]MNOs February 2019'!$E$6</f>
        <v>9788846</v>
      </c>
    </row>
    <row r="5" spans="1:7" x14ac:dyDescent="0.3">
      <c r="A5" s="4" t="s">
        <v>1</v>
      </c>
      <c r="B5" s="5">
        <v>20092798</v>
      </c>
      <c r="C5" s="5">
        <f>'[1] MNOs January 2019'!$B$6</f>
        <v>20393585</v>
      </c>
      <c r="D5" s="5">
        <f>'[1]MNOs February 2019'!$B$6</f>
        <v>20542022</v>
      </c>
      <c r="E5" s="7"/>
    </row>
    <row r="6" spans="1:7" x14ac:dyDescent="0.3">
      <c r="A6" s="4" t="s">
        <v>2</v>
      </c>
      <c r="B6" s="5">
        <v>9813234</v>
      </c>
      <c r="C6" s="5">
        <f>'[1] MNOs January 2019'!$D$6</f>
        <v>10052027</v>
      </c>
      <c r="D6" s="5">
        <f>'[1]MNOs February 2019'!$D$6</f>
        <v>10183458</v>
      </c>
      <c r="E6" s="8"/>
    </row>
    <row r="7" spans="1:7" x14ac:dyDescent="0.3">
      <c r="A7" s="4" t="s">
        <v>3</v>
      </c>
      <c r="B7" s="5">
        <v>739352</v>
      </c>
      <c r="C7" s="5">
        <f>'[1] MNOs January 2019'!$C$6</f>
        <v>728448</v>
      </c>
      <c r="D7" s="5">
        <f>'[1]MNOs February 2019'!$C$6</f>
        <v>720969</v>
      </c>
    </row>
    <row r="8" spans="1:7" x14ac:dyDescent="0.3">
      <c r="A8" s="9" t="s">
        <v>4</v>
      </c>
      <c r="B8" s="10">
        <v>40934875</v>
      </c>
      <c r="C8" s="10">
        <f>SUM(C4:C7)</f>
        <v>41271097</v>
      </c>
      <c r="D8" s="10">
        <f>SUM(D4:D7)</f>
        <v>41235295</v>
      </c>
    </row>
    <row r="9" spans="1:7" x14ac:dyDescent="0.3">
      <c r="A9" s="11" t="s">
        <v>5</v>
      </c>
      <c r="B9" s="12">
        <v>1.1885582298239324E-2</v>
      </c>
      <c r="C9" s="12">
        <f>(C8-B8)/B8</f>
        <v>8.2135831610576551E-3</v>
      </c>
      <c r="D9" s="12">
        <f>(D8-C8)/C8</f>
        <v>-8.6748360480943848E-4</v>
      </c>
      <c r="E9" s="7"/>
      <c r="F9" s="13"/>
    </row>
    <row r="10" spans="1:7" x14ac:dyDescent="0.3">
      <c r="A10" s="14"/>
      <c r="B10" s="15"/>
      <c r="C10" s="15"/>
      <c r="D10" s="15"/>
      <c r="E10" s="13"/>
    </row>
    <row r="11" spans="1:7" ht="31.2" x14ac:dyDescent="0.3">
      <c r="A11" s="16" t="s">
        <v>6</v>
      </c>
      <c r="B11" s="17"/>
      <c r="C11" s="17"/>
      <c r="D11" s="17"/>
      <c r="E11" s="7"/>
      <c r="G11" s="6"/>
    </row>
    <row r="12" spans="1:7" x14ac:dyDescent="0.3">
      <c r="A12" s="4" t="s">
        <v>0</v>
      </c>
      <c r="B12" s="12">
        <v>-5.1033278861093469E-3</v>
      </c>
      <c r="C12" s="12">
        <f>(C4-B4)/B4</f>
        <v>-1.8703937833270859E-2</v>
      </c>
      <c r="D12" s="12">
        <f>(D4-C4)/C4</f>
        <v>-3.0522914791735436E-2</v>
      </c>
    </row>
    <row r="13" spans="1:7" x14ac:dyDescent="0.3">
      <c r="A13" s="4" t="s">
        <v>1</v>
      </c>
      <c r="B13" s="12">
        <v>1.684467995563551E-2</v>
      </c>
      <c r="C13" s="12">
        <f t="shared" ref="C13:D15" si="0">(C5-B5)/B5</f>
        <v>1.496989120181271E-2</v>
      </c>
      <c r="D13" s="12">
        <f t="shared" si="0"/>
        <v>7.278612367565585E-3</v>
      </c>
    </row>
    <row r="14" spans="1:7" x14ac:dyDescent="0.3">
      <c r="A14" s="4" t="s">
        <v>2</v>
      </c>
      <c r="B14" s="12">
        <v>2.1527983297015635E-2</v>
      </c>
      <c r="C14" s="12">
        <f t="shared" si="0"/>
        <v>2.4333772128535811E-2</v>
      </c>
      <c r="D14" s="12">
        <f t="shared" si="0"/>
        <v>1.307507431088277E-2</v>
      </c>
    </row>
    <row r="15" spans="1:7" x14ac:dyDescent="0.3">
      <c r="A15" s="4" t="s">
        <v>3</v>
      </c>
      <c r="B15" s="12">
        <v>-8.1257403653564684E-3</v>
      </c>
      <c r="C15" s="12">
        <f t="shared" si="0"/>
        <v>-1.4748049643471581E-2</v>
      </c>
      <c r="D15" s="12">
        <f t="shared" si="0"/>
        <v>-1.0267033473906168E-2</v>
      </c>
    </row>
    <row r="16" spans="1:7" x14ac:dyDescent="0.3">
      <c r="A16" s="18"/>
      <c r="B16" s="15"/>
      <c r="C16" s="15"/>
      <c r="D16" s="15"/>
    </row>
    <row r="17" spans="1:8" x14ac:dyDescent="0.3">
      <c r="A17" s="16" t="s">
        <v>7</v>
      </c>
      <c r="B17" s="17"/>
      <c r="C17" s="17"/>
      <c r="D17" s="17"/>
    </row>
    <row r="18" spans="1:8" x14ac:dyDescent="0.3">
      <c r="A18" s="19" t="s">
        <v>8</v>
      </c>
      <c r="B18" s="5">
        <v>271732</v>
      </c>
      <c r="C18" s="5">
        <f>'[1] MNOs January 2019'!$D$15</f>
        <v>258343</v>
      </c>
      <c r="D18" s="5">
        <f>'[1]MNOs February 2019'!$D$15</f>
        <v>272817</v>
      </c>
    </row>
    <row r="19" spans="1:8" x14ac:dyDescent="0.3">
      <c r="A19" s="19" t="s">
        <v>0</v>
      </c>
      <c r="B19" s="5">
        <v>6647</v>
      </c>
      <c r="C19" s="5">
        <f>'[1] MNOs January 2019'!$E$15</f>
        <v>6850</v>
      </c>
      <c r="D19" s="5">
        <f>'[1]MNOs February 2019'!$E$15</f>
        <v>6677</v>
      </c>
    </row>
    <row r="20" spans="1:8" x14ac:dyDescent="0.3">
      <c r="A20" s="20" t="s">
        <v>9</v>
      </c>
      <c r="B20" s="10">
        <v>278379</v>
      </c>
      <c r="C20" s="10">
        <f>SUM(C18:C19)</f>
        <v>265193</v>
      </c>
      <c r="D20" s="10">
        <f>SUM(D18:D19)</f>
        <v>279494</v>
      </c>
    </row>
    <row r="21" spans="1:8" x14ac:dyDescent="0.3">
      <c r="A21" s="14" t="s">
        <v>5</v>
      </c>
      <c r="B21" s="12">
        <v>4.4344217932527508E-3</v>
      </c>
      <c r="C21" s="12">
        <f>(C20-B20)/B20</f>
        <v>-4.7367078694872819E-2</v>
      </c>
      <c r="D21" s="12">
        <f>(D20-C20)/C20</f>
        <v>5.3926762772773036E-2</v>
      </c>
    </row>
    <row r="22" spans="1:8" x14ac:dyDescent="0.3">
      <c r="A22" s="14"/>
      <c r="B22" s="15"/>
      <c r="C22" s="15"/>
      <c r="D22" s="15"/>
    </row>
    <row r="23" spans="1:8" ht="31.2" x14ac:dyDescent="0.3">
      <c r="A23" s="16" t="s">
        <v>10</v>
      </c>
      <c r="B23" s="17"/>
      <c r="C23" s="17"/>
      <c r="D23" s="17"/>
    </row>
    <row r="24" spans="1:8" x14ac:dyDescent="0.3">
      <c r="A24" s="4" t="s">
        <v>8</v>
      </c>
      <c r="B24" s="12">
        <v>3.7048118228930039E-3</v>
      </c>
      <c r="C24" s="12">
        <f>(C18-B18)/B18</f>
        <v>-4.9272812918610985E-2</v>
      </c>
      <c r="D24" s="12">
        <f>(D18-C18)/C18</f>
        <v>5.6026290629124849E-2</v>
      </c>
    </row>
    <row r="25" spans="1:8" x14ac:dyDescent="0.3">
      <c r="A25" s="4" t="s">
        <v>0</v>
      </c>
      <c r="B25" s="12">
        <v>3.5197009811555831E-2</v>
      </c>
      <c r="C25" s="12">
        <f>(C19-B19)/B19</f>
        <v>3.0540093275161728E-2</v>
      </c>
      <c r="D25" s="12">
        <f>(D19-C19)/C19</f>
        <v>-2.5255474452554744E-2</v>
      </c>
    </row>
    <row r="26" spans="1:8" x14ac:dyDescent="0.3">
      <c r="A26" s="4"/>
      <c r="B26" s="15"/>
      <c r="C26" s="15"/>
      <c r="D26" s="15"/>
    </row>
    <row r="27" spans="1:8" x14ac:dyDescent="0.3">
      <c r="A27" s="14" t="s">
        <v>11</v>
      </c>
      <c r="B27" s="15"/>
      <c r="C27" s="15"/>
      <c r="D27" s="15"/>
    </row>
    <row r="28" spans="1:8" x14ac:dyDescent="0.3">
      <c r="A28" s="21" t="s">
        <v>12</v>
      </c>
      <c r="B28" s="22">
        <v>40934875</v>
      </c>
      <c r="C28" s="22">
        <f>C8</f>
        <v>41271097</v>
      </c>
      <c r="D28" s="22">
        <f>D8</f>
        <v>41235295</v>
      </c>
    </row>
    <row r="29" spans="1:8" x14ac:dyDescent="0.3">
      <c r="A29" s="21" t="s">
        <v>13</v>
      </c>
      <c r="B29" s="22">
        <v>278379</v>
      </c>
      <c r="C29" s="22">
        <f>C20</f>
        <v>265193</v>
      </c>
      <c r="D29" s="22">
        <f>D20</f>
        <v>279494</v>
      </c>
    </row>
    <row r="30" spans="1:8" x14ac:dyDescent="0.3">
      <c r="A30" s="21" t="s">
        <v>14</v>
      </c>
      <c r="B30" s="22">
        <v>41213254</v>
      </c>
      <c r="C30" s="22">
        <f>SUM(C28:C29)</f>
        <v>41536290</v>
      </c>
      <c r="D30" s="22">
        <f>SUM(D28:D29)</f>
        <v>41514789</v>
      </c>
      <c r="F30" s="23"/>
      <c r="H30" s="6"/>
    </row>
    <row r="31" spans="1:8" x14ac:dyDescent="0.3">
      <c r="A31" s="14" t="s">
        <v>5</v>
      </c>
      <c r="B31" s="12">
        <v>1.1834881879875638E-2</v>
      </c>
      <c r="C31" s="12">
        <f>(C30-B30)/B30</f>
        <v>7.8381580838047873E-3</v>
      </c>
      <c r="D31" s="12">
        <f>(D30-C30)/C30</f>
        <v>-5.1764372793044349E-4</v>
      </c>
    </row>
    <row r="32" spans="1:8" x14ac:dyDescent="0.3">
      <c r="A32" s="21"/>
      <c r="B32" s="15"/>
      <c r="C32" s="15"/>
      <c r="D32" s="15"/>
    </row>
    <row r="33" spans="1:8" x14ac:dyDescent="0.3">
      <c r="A33" s="14" t="s">
        <v>15</v>
      </c>
      <c r="B33" s="24">
        <v>29474850.884917848</v>
      </c>
      <c r="C33" s="5">
        <f>$B$34*B33</f>
        <v>29533800.586687684</v>
      </c>
      <c r="D33" s="5">
        <f>$B$34*C33</f>
        <v>29592868.187861059</v>
      </c>
      <c r="E33" s="13"/>
    </row>
    <row r="34" spans="1:8" ht="15" customHeight="1" x14ac:dyDescent="0.3">
      <c r="A34" s="21" t="s">
        <v>16</v>
      </c>
      <c r="B34" s="33">
        <v>1.002</v>
      </c>
      <c r="C34" s="15"/>
      <c r="D34" s="15"/>
      <c r="E34" s="25"/>
    </row>
    <row r="35" spans="1:8" x14ac:dyDescent="0.3">
      <c r="A35" s="16" t="s">
        <v>17</v>
      </c>
      <c r="B35" s="17"/>
      <c r="C35" s="17"/>
      <c r="D35" s="17"/>
    </row>
    <row r="36" spans="1:8" x14ac:dyDescent="0.3">
      <c r="A36" s="21" t="s">
        <v>18</v>
      </c>
      <c r="B36" s="12">
        <v>1.3888068563884133</v>
      </c>
      <c r="C36" s="12">
        <f>C28/C33</f>
        <v>1.3974190988004058</v>
      </c>
      <c r="D36" s="12">
        <f>D28/D33</f>
        <v>1.3934200206019449</v>
      </c>
      <c r="H36" s="26"/>
    </row>
    <row r="37" spans="1:8" x14ac:dyDescent="0.3">
      <c r="A37" s="21" t="s">
        <v>13</v>
      </c>
      <c r="B37" s="12">
        <v>9.4446279333832116E-3</v>
      </c>
      <c r="C37" s="12">
        <f>C29/C33</f>
        <v>8.9793048890407737E-3</v>
      </c>
      <c r="D37" s="12">
        <f>D29/D33</f>
        <v>9.4446404527509745E-3</v>
      </c>
      <c r="H37" s="27"/>
    </row>
    <row r="38" spans="1:8" x14ac:dyDescent="0.3">
      <c r="A38" s="14" t="s">
        <v>19</v>
      </c>
      <c r="B38" s="28">
        <v>1.3982514843217966</v>
      </c>
      <c r="C38" s="12">
        <f>C30/C33</f>
        <v>1.4063984036894466</v>
      </c>
      <c r="D38" s="12">
        <f>D30/D33</f>
        <v>1.402864661054696</v>
      </c>
      <c r="H38" s="8"/>
    </row>
    <row r="39" spans="1:8" x14ac:dyDescent="0.3">
      <c r="A39" s="14"/>
      <c r="B39" s="15"/>
      <c r="C39" s="15"/>
      <c r="D39" s="15"/>
    </row>
    <row r="40" spans="1:8" x14ac:dyDescent="0.3">
      <c r="A40" s="14" t="s">
        <v>20</v>
      </c>
      <c r="B40" s="15"/>
      <c r="C40" s="15"/>
      <c r="D40" s="15"/>
    </row>
    <row r="41" spans="1:8" x14ac:dyDescent="0.3">
      <c r="A41" s="21" t="s">
        <v>12</v>
      </c>
      <c r="B41" s="12">
        <v>0.99324540110324699</v>
      </c>
      <c r="C41" s="12">
        <f>C28/C30</f>
        <v>0.99361539030086699</v>
      </c>
      <c r="D41" s="12">
        <f>D28/D30</f>
        <v>0.99326760398565439</v>
      </c>
    </row>
    <row r="42" spans="1:8" x14ac:dyDescent="0.3">
      <c r="A42" s="21" t="s">
        <v>13</v>
      </c>
      <c r="B42" s="12">
        <v>6.7545988967529719E-3</v>
      </c>
      <c r="C42" s="12">
        <f>C29/C30</f>
        <v>6.3846096991329749E-3</v>
      </c>
      <c r="D42" s="12">
        <f>D29/D30</f>
        <v>6.7323960143456348E-3</v>
      </c>
    </row>
    <row r="43" spans="1:8" x14ac:dyDescent="0.3">
      <c r="A43" s="21"/>
      <c r="B43" s="15"/>
      <c r="C43" s="15"/>
      <c r="D43" s="15"/>
    </row>
    <row r="44" spans="1:8" ht="31.2" x14ac:dyDescent="0.3">
      <c r="A44" s="29" t="s">
        <v>21</v>
      </c>
      <c r="B44" s="17"/>
      <c r="C44" s="17"/>
      <c r="D44" s="17"/>
    </row>
    <row r="45" spans="1:8" x14ac:dyDescent="0.3">
      <c r="A45" s="4" t="s">
        <v>0</v>
      </c>
      <c r="B45" s="12">
        <v>0.25136246293655473</v>
      </c>
      <c r="C45" s="12">
        <f>C4/C8</f>
        <v>0.24465152937417681</v>
      </c>
      <c r="D45" s="12">
        <f>D4/D8</f>
        <v>0.23738998350806026</v>
      </c>
    </row>
    <row r="46" spans="1:8" x14ac:dyDescent="0.3">
      <c r="A46" s="4" t="s">
        <v>1</v>
      </c>
      <c r="B46" s="12">
        <v>0.49084791391203708</v>
      </c>
      <c r="C46" s="12">
        <f>C5/C8</f>
        <v>0.49413721665794347</v>
      </c>
      <c r="D46" s="12">
        <f>D5/D8</f>
        <v>0.49816600075251066</v>
      </c>
    </row>
    <row r="47" spans="1:8" x14ac:dyDescent="0.3">
      <c r="A47" s="4" t="s">
        <v>2</v>
      </c>
      <c r="B47" s="12">
        <v>0.23972795812861283</v>
      </c>
      <c r="C47" s="12">
        <f>C6/C8</f>
        <v>0.24356093563493114</v>
      </c>
      <c r="D47" s="12">
        <f>D6/D8</f>
        <v>0.24695974649872154</v>
      </c>
    </row>
    <row r="48" spans="1:8" x14ac:dyDescent="0.3">
      <c r="A48" s="4" t="s">
        <v>3</v>
      </c>
      <c r="B48" s="12">
        <v>1.8061665022795353E-2</v>
      </c>
      <c r="C48" s="12">
        <f>C7/C8</f>
        <v>1.7650318332948601E-2</v>
      </c>
      <c r="D48" s="12">
        <f>D7/D8</f>
        <v>1.7484269240707506E-2</v>
      </c>
    </row>
    <row r="49" spans="1:4" x14ac:dyDescent="0.3">
      <c r="A49" s="30" t="s">
        <v>22</v>
      </c>
      <c r="B49" s="31">
        <v>1</v>
      </c>
      <c r="C49" s="31">
        <f>SUM(C45:C48)</f>
        <v>1</v>
      </c>
      <c r="D49" s="31">
        <f>SUM(D45:D48)</f>
        <v>1</v>
      </c>
    </row>
    <row r="50" spans="1:4" x14ac:dyDescent="0.3">
      <c r="A50" s="15"/>
      <c r="B50" s="15"/>
      <c r="C50" s="15"/>
      <c r="D50" s="15"/>
    </row>
    <row r="51" spans="1:4" ht="31.2" x14ac:dyDescent="0.3">
      <c r="A51" s="29" t="s">
        <v>23</v>
      </c>
      <c r="B51" s="17"/>
      <c r="C51" s="17"/>
      <c r="D51" s="17"/>
    </row>
    <row r="52" spans="1:4" x14ac:dyDescent="0.3">
      <c r="A52" s="4" t="s">
        <v>8</v>
      </c>
      <c r="B52" s="12">
        <v>0.97612248050319883</v>
      </c>
      <c r="C52" s="12">
        <f>C18/C20</f>
        <v>0.97416975561195052</v>
      </c>
      <c r="D52" s="12">
        <f>D18/D20</f>
        <v>0.97611039950768175</v>
      </c>
    </row>
    <row r="53" spans="1:4" x14ac:dyDescent="0.3">
      <c r="A53" s="4" t="s">
        <v>24</v>
      </c>
      <c r="B53" s="12">
        <v>2.3877519496801124E-2</v>
      </c>
      <c r="C53" s="12">
        <f>C19/C20</f>
        <v>2.5830244388049459E-2</v>
      </c>
      <c r="D53" s="12">
        <f>D19/D20</f>
        <v>2.3889600492318259E-2</v>
      </c>
    </row>
    <row r="54" spans="1:4" x14ac:dyDescent="0.3">
      <c r="A54" s="30" t="s">
        <v>19</v>
      </c>
      <c r="B54" s="32">
        <v>1</v>
      </c>
      <c r="C54" s="32">
        <f>SUM(C52:C53)</f>
        <v>1</v>
      </c>
      <c r="D54" s="32">
        <f>SUM(D52:D53)</f>
        <v>1</v>
      </c>
    </row>
  </sheetData>
  <mergeCells count="1">
    <mergeCell ref="A2:D2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N10" sqref="N10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54"/>
  <sheetViews>
    <sheetView workbookViewId="0">
      <selection activeCell="I48" sqref="I48"/>
    </sheetView>
  </sheetViews>
  <sheetFormatPr defaultColWidth="9.109375" defaultRowHeight="15.6" x14ac:dyDescent="0.3"/>
  <cols>
    <col min="1" max="1" width="37.5546875" style="1" customWidth="1"/>
    <col min="2" max="2" width="14.88671875" style="1" customWidth="1"/>
    <col min="3" max="3" width="15.44140625" style="1" customWidth="1"/>
    <col min="4" max="4" width="9.109375" style="1"/>
    <col min="5" max="5" width="15.6640625" style="1" bestFit="1" customWidth="1"/>
    <col min="6" max="6" width="11.5546875" style="1" bestFit="1" customWidth="1"/>
    <col min="7" max="7" width="9.109375" style="1"/>
    <col min="8" max="8" width="12.6640625" style="1" bestFit="1" customWidth="1"/>
    <col min="9" max="16384" width="9.109375" style="1"/>
  </cols>
  <sheetData>
    <row r="2" spans="1:7" x14ac:dyDescent="0.3">
      <c r="A2" s="35" t="s">
        <v>25</v>
      </c>
      <c r="B2" s="35"/>
      <c r="C2" s="35"/>
    </row>
    <row r="3" spans="1:7" ht="31.2" x14ac:dyDescent="0.3">
      <c r="A3" s="2" t="s">
        <v>26</v>
      </c>
      <c r="B3" s="3">
        <v>43435</v>
      </c>
      <c r="C3" s="3">
        <v>43466</v>
      </c>
    </row>
    <row r="4" spans="1:7" x14ac:dyDescent="0.3">
      <c r="A4" s="4" t="s">
        <v>0</v>
      </c>
      <c r="B4" s="5">
        <v>10289491</v>
      </c>
      <c r="C4" s="5">
        <f>'[1] MNOs January 2019'!$E$6</f>
        <v>10097037</v>
      </c>
    </row>
    <row r="5" spans="1:7" x14ac:dyDescent="0.3">
      <c r="A5" s="4" t="s">
        <v>1</v>
      </c>
      <c r="B5" s="5">
        <v>20092798</v>
      </c>
      <c r="C5" s="5">
        <f>'[1] MNOs January 2019'!$B$6</f>
        <v>20393585</v>
      </c>
      <c r="D5" s="6"/>
      <c r="E5" s="7"/>
    </row>
    <row r="6" spans="1:7" x14ac:dyDescent="0.3">
      <c r="A6" s="4" t="s">
        <v>2</v>
      </c>
      <c r="B6" s="5">
        <v>9813234</v>
      </c>
      <c r="C6" s="5">
        <f>'[1] MNOs January 2019'!$D$6</f>
        <v>10052027</v>
      </c>
      <c r="E6" s="8"/>
    </row>
    <row r="7" spans="1:7" x14ac:dyDescent="0.3">
      <c r="A7" s="4" t="s">
        <v>3</v>
      </c>
      <c r="B7" s="5">
        <v>739352</v>
      </c>
      <c r="C7" s="5">
        <f>'[1] MNOs January 2019'!$C$6</f>
        <v>728448</v>
      </c>
    </row>
    <row r="8" spans="1:7" x14ac:dyDescent="0.3">
      <c r="A8" s="9" t="s">
        <v>4</v>
      </c>
      <c r="B8" s="10">
        <v>40934875</v>
      </c>
      <c r="C8" s="10">
        <f>SUM(C4:C7)</f>
        <v>41271097</v>
      </c>
    </row>
    <row r="9" spans="1:7" x14ac:dyDescent="0.3">
      <c r="A9" s="11" t="s">
        <v>5</v>
      </c>
      <c r="B9" s="12">
        <v>1.1885582298239324E-2</v>
      </c>
      <c r="C9" s="12">
        <f>(C8-B8)/B8</f>
        <v>8.2135831610576551E-3</v>
      </c>
      <c r="E9" s="7"/>
      <c r="F9" s="13"/>
    </row>
    <row r="10" spans="1:7" x14ac:dyDescent="0.3">
      <c r="A10" s="14"/>
      <c r="B10" s="15"/>
      <c r="C10" s="15"/>
      <c r="E10" s="13"/>
    </row>
    <row r="11" spans="1:7" ht="31.2" x14ac:dyDescent="0.3">
      <c r="A11" s="16" t="s">
        <v>6</v>
      </c>
      <c r="B11" s="17"/>
      <c r="C11" s="17"/>
      <c r="E11" s="7"/>
      <c r="G11" s="6"/>
    </row>
    <row r="12" spans="1:7" x14ac:dyDescent="0.3">
      <c r="A12" s="4" t="s">
        <v>0</v>
      </c>
      <c r="B12" s="12">
        <v>-5.1033278861093469E-3</v>
      </c>
      <c r="C12" s="12">
        <f>(C4-B4)/B4</f>
        <v>-1.8703937833270859E-2</v>
      </c>
    </row>
    <row r="13" spans="1:7" x14ac:dyDescent="0.3">
      <c r="A13" s="4" t="s">
        <v>1</v>
      </c>
      <c r="B13" s="12">
        <v>1.684467995563551E-2</v>
      </c>
      <c r="C13" s="12">
        <f>(C5-B5)/B5</f>
        <v>1.496989120181271E-2</v>
      </c>
    </row>
    <row r="14" spans="1:7" x14ac:dyDescent="0.3">
      <c r="A14" s="4" t="s">
        <v>2</v>
      </c>
      <c r="B14" s="12">
        <v>2.1527983297015635E-2</v>
      </c>
      <c r="C14" s="12">
        <f>(C6-B6)/B6</f>
        <v>2.4333772128535811E-2</v>
      </c>
    </row>
    <row r="15" spans="1:7" x14ac:dyDescent="0.3">
      <c r="A15" s="4" t="s">
        <v>3</v>
      </c>
      <c r="B15" s="12">
        <v>-8.1257403653564684E-3</v>
      </c>
      <c r="C15" s="12">
        <f>(C7-B7)/B7</f>
        <v>-1.4748049643471581E-2</v>
      </c>
    </row>
    <row r="16" spans="1:7" x14ac:dyDescent="0.3">
      <c r="A16" s="18"/>
      <c r="B16" s="15"/>
      <c r="C16" s="15"/>
    </row>
    <row r="17" spans="1:8" x14ac:dyDescent="0.3">
      <c r="A17" s="16" t="s">
        <v>7</v>
      </c>
      <c r="B17" s="17"/>
      <c r="C17" s="17"/>
    </row>
    <row r="18" spans="1:8" x14ac:dyDescent="0.3">
      <c r="A18" s="19" t="s">
        <v>8</v>
      </c>
      <c r="B18" s="5">
        <v>271732</v>
      </c>
      <c r="C18" s="5">
        <f>'[1] MNOs January 2019'!$D$15</f>
        <v>258343</v>
      </c>
    </row>
    <row r="19" spans="1:8" x14ac:dyDescent="0.3">
      <c r="A19" s="19" t="s">
        <v>0</v>
      </c>
      <c r="B19" s="5">
        <v>6647</v>
      </c>
      <c r="C19" s="5">
        <f>'[1] MNOs January 2019'!$E$15</f>
        <v>6850</v>
      </c>
    </row>
    <row r="20" spans="1:8" x14ac:dyDescent="0.3">
      <c r="A20" s="20" t="s">
        <v>9</v>
      </c>
      <c r="B20" s="10">
        <v>278379</v>
      </c>
      <c r="C20" s="10">
        <f>SUM(C18:C19)</f>
        <v>265193</v>
      </c>
    </row>
    <row r="21" spans="1:8" x14ac:dyDescent="0.3">
      <c r="A21" s="14" t="s">
        <v>5</v>
      </c>
      <c r="B21" s="12">
        <v>4.4344217932527508E-3</v>
      </c>
      <c r="C21" s="12">
        <f>(C20-B20)/B20</f>
        <v>-4.7367078694872819E-2</v>
      </c>
    </row>
    <row r="22" spans="1:8" x14ac:dyDescent="0.3">
      <c r="A22" s="14"/>
      <c r="B22" s="15"/>
      <c r="C22" s="15"/>
    </row>
    <row r="23" spans="1:8" ht="31.2" x14ac:dyDescent="0.3">
      <c r="A23" s="16" t="s">
        <v>10</v>
      </c>
      <c r="B23" s="17"/>
      <c r="C23" s="17"/>
    </row>
    <row r="24" spans="1:8" x14ac:dyDescent="0.3">
      <c r="A24" s="4" t="s">
        <v>8</v>
      </c>
      <c r="B24" s="12">
        <v>3.7048118228930039E-3</v>
      </c>
      <c r="C24" s="12">
        <f>(C18-B18)/B18</f>
        <v>-4.9272812918610985E-2</v>
      </c>
    </row>
    <row r="25" spans="1:8" x14ac:dyDescent="0.3">
      <c r="A25" s="4" t="s">
        <v>0</v>
      </c>
      <c r="B25" s="12">
        <v>3.5197009811555831E-2</v>
      </c>
      <c r="C25" s="12">
        <f>(C19-B19)/B19</f>
        <v>3.0540093275161728E-2</v>
      </c>
    </row>
    <row r="26" spans="1:8" x14ac:dyDescent="0.3">
      <c r="A26" s="4"/>
      <c r="B26" s="15"/>
      <c r="C26" s="15"/>
    </row>
    <row r="27" spans="1:8" x14ac:dyDescent="0.3">
      <c r="A27" s="14" t="s">
        <v>11</v>
      </c>
      <c r="B27" s="15"/>
      <c r="C27" s="15"/>
    </row>
    <row r="28" spans="1:8" x14ac:dyDescent="0.3">
      <c r="A28" s="21" t="s">
        <v>12</v>
      </c>
      <c r="B28" s="22">
        <v>40934875</v>
      </c>
      <c r="C28" s="22">
        <f>C8</f>
        <v>41271097</v>
      </c>
    </row>
    <row r="29" spans="1:8" x14ac:dyDescent="0.3">
      <c r="A29" s="21" t="s">
        <v>13</v>
      </c>
      <c r="B29" s="22">
        <v>278379</v>
      </c>
      <c r="C29" s="22">
        <f>C20</f>
        <v>265193</v>
      </c>
    </row>
    <row r="30" spans="1:8" x14ac:dyDescent="0.3">
      <c r="A30" s="21" t="s">
        <v>14</v>
      </c>
      <c r="B30" s="22">
        <v>41213254</v>
      </c>
      <c r="C30" s="22">
        <f>SUM(C28:C29)</f>
        <v>41536290</v>
      </c>
      <c r="F30" s="23"/>
      <c r="H30" s="6"/>
    </row>
    <row r="31" spans="1:8" x14ac:dyDescent="0.3">
      <c r="A31" s="14" t="s">
        <v>5</v>
      </c>
      <c r="B31" s="12">
        <v>1.1834881879875638E-2</v>
      </c>
      <c r="C31" s="12">
        <f>(C30-B30)/B30</f>
        <v>7.8381580838047873E-3</v>
      </c>
    </row>
    <row r="32" spans="1:8" x14ac:dyDescent="0.3">
      <c r="A32" s="21"/>
      <c r="B32" s="15"/>
      <c r="C32" s="15"/>
    </row>
    <row r="33" spans="1:8" x14ac:dyDescent="0.3">
      <c r="A33" s="14" t="s">
        <v>15</v>
      </c>
      <c r="B33" s="24">
        <v>29474850.884917848</v>
      </c>
      <c r="C33" s="5">
        <f>$B$34*B33</f>
        <v>29533800.586687684</v>
      </c>
      <c r="E33" s="13"/>
    </row>
    <row r="34" spans="1:8" ht="15" customHeight="1" x14ac:dyDescent="0.3">
      <c r="A34" s="21" t="s">
        <v>16</v>
      </c>
      <c r="B34" s="33">
        <v>1.002</v>
      </c>
      <c r="C34" s="15"/>
      <c r="E34" s="25"/>
    </row>
    <row r="35" spans="1:8" x14ac:dyDescent="0.3">
      <c r="A35" s="16" t="s">
        <v>17</v>
      </c>
      <c r="B35" s="17"/>
      <c r="C35" s="17"/>
    </row>
    <row r="36" spans="1:8" x14ac:dyDescent="0.3">
      <c r="A36" s="21" t="s">
        <v>18</v>
      </c>
      <c r="B36" s="12">
        <v>1.3888068563884133</v>
      </c>
      <c r="C36" s="12">
        <f>C28/C33</f>
        <v>1.3974190988004058</v>
      </c>
      <c r="H36" s="26"/>
    </row>
    <row r="37" spans="1:8" x14ac:dyDescent="0.3">
      <c r="A37" s="21" t="s">
        <v>13</v>
      </c>
      <c r="B37" s="12">
        <v>9.4446279333832116E-3</v>
      </c>
      <c r="C37" s="12">
        <f>C29/C33</f>
        <v>8.9793048890407737E-3</v>
      </c>
      <c r="H37" s="27"/>
    </row>
    <row r="38" spans="1:8" x14ac:dyDescent="0.3">
      <c r="A38" s="14" t="s">
        <v>19</v>
      </c>
      <c r="B38" s="28">
        <v>1.3982514843217966</v>
      </c>
      <c r="C38" s="12">
        <f>C30/C33</f>
        <v>1.4063984036894466</v>
      </c>
      <c r="H38" s="8"/>
    </row>
    <row r="39" spans="1:8" x14ac:dyDescent="0.3">
      <c r="A39" s="14"/>
      <c r="B39" s="15"/>
      <c r="C39" s="15"/>
    </row>
    <row r="40" spans="1:8" x14ac:dyDescent="0.3">
      <c r="A40" s="14" t="s">
        <v>20</v>
      </c>
      <c r="B40" s="15"/>
      <c r="C40" s="15"/>
    </row>
    <row r="41" spans="1:8" x14ac:dyDescent="0.3">
      <c r="A41" s="21" t="s">
        <v>12</v>
      </c>
      <c r="B41" s="12">
        <v>0.99324540110324699</v>
      </c>
      <c r="C41" s="12">
        <f>C28/C30</f>
        <v>0.99361539030086699</v>
      </c>
    </row>
    <row r="42" spans="1:8" x14ac:dyDescent="0.3">
      <c r="A42" s="21" t="s">
        <v>13</v>
      </c>
      <c r="B42" s="12">
        <v>6.7545988967529719E-3</v>
      </c>
      <c r="C42" s="12">
        <f>C29/C30</f>
        <v>6.3846096991329749E-3</v>
      </c>
    </row>
    <row r="43" spans="1:8" x14ac:dyDescent="0.3">
      <c r="A43" s="21"/>
      <c r="B43" s="15"/>
      <c r="C43" s="15"/>
    </row>
    <row r="44" spans="1:8" ht="31.2" x14ac:dyDescent="0.3">
      <c r="A44" s="29" t="s">
        <v>21</v>
      </c>
      <c r="B44" s="17"/>
      <c r="C44" s="17"/>
    </row>
    <row r="45" spans="1:8" x14ac:dyDescent="0.3">
      <c r="A45" s="4" t="s">
        <v>0</v>
      </c>
      <c r="B45" s="12">
        <v>0.25136246293655473</v>
      </c>
      <c r="C45" s="12">
        <f>C4/C8</f>
        <v>0.24465152937417681</v>
      </c>
    </row>
    <row r="46" spans="1:8" x14ac:dyDescent="0.3">
      <c r="A46" s="4" t="s">
        <v>1</v>
      </c>
      <c r="B46" s="12">
        <v>0.49084791391203708</v>
      </c>
      <c r="C46" s="12">
        <f>C5/C8</f>
        <v>0.49413721665794347</v>
      </c>
    </row>
    <row r="47" spans="1:8" x14ac:dyDescent="0.3">
      <c r="A47" s="4" t="s">
        <v>2</v>
      </c>
      <c r="B47" s="12">
        <v>0.23972795812861283</v>
      </c>
      <c r="C47" s="12">
        <f>C6/C8</f>
        <v>0.24356093563493114</v>
      </c>
    </row>
    <row r="48" spans="1:8" x14ac:dyDescent="0.3">
      <c r="A48" s="4" t="s">
        <v>3</v>
      </c>
      <c r="B48" s="12">
        <v>1.8061665022795353E-2</v>
      </c>
      <c r="C48" s="12">
        <f>C7/C8</f>
        <v>1.7650318332948601E-2</v>
      </c>
    </row>
    <row r="49" spans="1:3" x14ac:dyDescent="0.3">
      <c r="A49" s="30" t="s">
        <v>22</v>
      </c>
      <c r="B49" s="31">
        <v>1</v>
      </c>
      <c r="C49" s="31">
        <f>SUM(C45:C48)</f>
        <v>1</v>
      </c>
    </row>
    <row r="50" spans="1:3" x14ac:dyDescent="0.3">
      <c r="A50" s="15"/>
      <c r="B50" s="15"/>
      <c r="C50" s="15"/>
    </row>
    <row r="51" spans="1:3" ht="31.2" x14ac:dyDescent="0.3">
      <c r="A51" s="29" t="s">
        <v>23</v>
      </c>
      <c r="B51" s="17"/>
      <c r="C51" s="17"/>
    </row>
    <row r="52" spans="1:3" x14ac:dyDescent="0.3">
      <c r="A52" s="4" t="s">
        <v>8</v>
      </c>
      <c r="B52" s="12">
        <v>0.97612248050319883</v>
      </c>
      <c r="C52" s="12">
        <f>C18/C20</f>
        <v>0.97416975561195052</v>
      </c>
    </row>
    <row r="53" spans="1:3" x14ac:dyDescent="0.3">
      <c r="A53" s="4" t="s">
        <v>24</v>
      </c>
      <c r="B53" s="12">
        <v>2.3877519496801124E-2</v>
      </c>
      <c r="C53" s="12">
        <f>C19/C20</f>
        <v>2.5830244388049459E-2</v>
      </c>
    </row>
    <row r="54" spans="1:3" x14ac:dyDescent="0.3">
      <c r="A54" s="30" t="s">
        <v>19</v>
      </c>
      <c r="B54" s="32">
        <v>1</v>
      </c>
      <c r="C54" s="32">
        <f>SUM(C52:C53)</f>
        <v>1</v>
      </c>
    </row>
  </sheetData>
  <mergeCells count="1">
    <mergeCell ref="A2:C2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P11" sqref="P11"/>
    </sheetView>
  </sheetViews>
  <sheetFormatPr defaultRowHeight="14.4" x14ac:dyDescent="0.3"/>
  <sheetData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BDE2-C3CA-4048-ACD4-48A34957F32D}">
  <dimension ref="A1"/>
  <sheetViews>
    <sheetView topLeftCell="A6" workbookViewId="0">
      <selection activeCell="AB16" sqref="AB1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4"/>
  <sheetViews>
    <sheetView tabSelected="1" topLeftCell="A28" workbookViewId="0">
      <selection activeCell="K31" sqref="K31"/>
    </sheetView>
  </sheetViews>
  <sheetFormatPr defaultColWidth="9.109375" defaultRowHeight="15.6" x14ac:dyDescent="0.3"/>
  <cols>
    <col min="1" max="1" width="37.5546875" style="1" customWidth="1"/>
    <col min="2" max="2" width="15.44140625" style="1" hidden="1" customWidth="1"/>
    <col min="3" max="3" width="15.44140625" style="1" customWidth="1"/>
    <col min="4" max="4" width="15.6640625" style="1" customWidth="1"/>
    <col min="5" max="5" width="15.6640625" style="1" bestFit="1" customWidth="1"/>
    <col min="6" max="7" width="14.5546875" style="1" customWidth="1"/>
    <col min="8" max="8" width="15.21875" style="1" bestFit="1" customWidth="1"/>
    <col min="9" max="9" width="14.33203125" style="1" customWidth="1"/>
    <col min="10" max="16384" width="9.109375" style="1"/>
  </cols>
  <sheetData>
    <row r="2" spans="1:10" x14ac:dyDescent="0.3">
      <c r="A2" s="34" t="s">
        <v>31</v>
      </c>
      <c r="B2" s="34"/>
      <c r="C2" s="34"/>
      <c r="D2" s="34"/>
      <c r="E2" s="34"/>
      <c r="F2" s="34"/>
      <c r="G2" s="34"/>
    </row>
    <row r="3" spans="1:10" ht="31.2" x14ac:dyDescent="0.3">
      <c r="A3" s="2" t="s">
        <v>26</v>
      </c>
      <c r="B3" s="3">
        <v>43435</v>
      </c>
      <c r="C3" s="3">
        <v>43466</v>
      </c>
      <c r="D3" s="3">
        <v>43497</v>
      </c>
      <c r="E3" s="3">
        <v>43525</v>
      </c>
      <c r="F3" s="3">
        <v>43556</v>
      </c>
      <c r="G3" s="3">
        <v>43586</v>
      </c>
      <c r="H3" s="3">
        <v>43617</v>
      </c>
    </row>
    <row r="4" spans="1:10" x14ac:dyDescent="0.3">
      <c r="A4" s="4" t="s">
        <v>0</v>
      </c>
      <c r="B4" s="5">
        <v>10289491</v>
      </c>
      <c r="C4" s="5">
        <f>'[1] MNOs January 2019'!$E$6</f>
        <v>10097037</v>
      </c>
      <c r="D4" s="5">
        <f>'[1]MNOs February 2019'!$E$6</f>
        <v>9788846</v>
      </c>
      <c r="E4" s="5">
        <f>'[2] MNOs March 2019'!$E$6</f>
        <v>9799138</v>
      </c>
      <c r="F4" s="5">
        <f>'[2] MNOs April 2019'!$E$6</f>
        <v>9503327</v>
      </c>
      <c r="G4" s="5">
        <f>'[2]MNOs May 2019'!$E$6</f>
        <v>9134114</v>
      </c>
      <c r="H4" s="5">
        <f>'[2]MNOs June 2019'!$E$6</f>
        <v>9074284</v>
      </c>
    </row>
    <row r="5" spans="1:10" x14ac:dyDescent="0.3">
      <c r="A5" s="4" t="s">
        <v>1</v>
      </c>
      <c r="B5" s="5">
        <v>20092798</v>
      </c>
      <c r="C5" s="5">
        <f>'[1] MNOs January 2019'!$B$6</f>
        <v>20393585</v>
      </c>
      <c r="D5" s="5">
        <f>'[1]MNOs February 2019'!$B$6</f>
        <v>20542022</v>
      </c>
      <c r="E5" s="5">
        <f>'[2] MNOs March 2019'!$B$6</f>
        <v>20776731</v>
      </c>
      <c r="F5" s="5">
        <f>'[2] MNOs April 2019'!$B$6</f>
        <v>20896784</v>
      </c>
      <c r="G5" s="5">
        <f>'[2]MNOs May 2019'!$B$6</f>
        <v>21181828</v>
      </c>
      <c r="H5" s="5">
        <f>'[2]MNOs June 2019'!$B$6</f>
        <v>21342887</v>
      </c>
    </row>
    <row r="6" spans="1:10" x14ac:dyDescent="0.3">
      <c r="A6" s="4" t="s">
        <v>2</v>
      </c>
      <c r="B6" s="5">
        <v>9813234</v>
      </c>
      <c r="C6" s="5">
        <f>'[1] MNOs January 2019'!$D$6</f>
        <v>10052027</v>
      </c>
      <c r="D6" s="5">
        <f>'[1]MNOs February 2019'!$D$6</f>
        <v>10183458</v>
      </c>
      <c r="E6" s="5">
        <f>'[2] MNOs March 2019'!$D$6</f>
        <v>10302566</v>
      </c>
      <c r="F6" s="5">
        <f>'[2] MNOs April 2019'!$D$6</f>
        <v>10239987</v>
      </c>
      <c r="G6" s="5">
        <f>'[2]MNOs May 2019'!$D$6</f>
        <v>10151337</v>
      </c>
      <c r="H6" s="5">
        <f>'[2]MNOs June 2019'!$D$6</f>
        <v>9974337</v>
      </c>
    </row>
    <row r="7" spans="1:10" x14ac:dyDescent="0.3">
      <c r="A7" s="4" t="s">
        <v>3</v>
      </c>
      <c r="B7" s="5">
        <v>739352</v>
      </c>
      <c r="C7" s="5">
        <f>'[1] MNOs January 2019'!$C$6</f>
        <v>728448</v>
      </c>
      <c r="D7" s="5">
        <f>'[1]MNOs February 2019'!$C$6</f>
        <v>720969</v>
      </c>
      <c r="E7" s="5">
        <f>'[2] MNOs March 2019'!$C$6</f>
        <v>723889</v>
      </c>
      <c r="F7" s="5">
        <f>'[2] MNOs April 2019'!$C$6</f>
        <v>722058</v>
      </c>
      <c r="G7" s="5">
        <f>'[2]MNOs May 2019'!$C$6</f>
        <v>725793</v>
      </c>
      <c r="H7" s="5">
        <f>'[2]MNOs June 2019'!$C$6</f>
        <v>721623</v>
      </c>
      <c r="J7" s="6"/>
    </row>
    <row r="8" spans="1:10" x14ac:dyDescent="0.3">
      <c r="A8" s="9" t="s">
        <v>4</v>
      </c>
      <c r="B8" s="10">
        <v>40934875</v>
      </c>
      <c r="C8" s="10">
        <f t="shared" ref="C8:H8" si="0">SUM(C4:C7)</f>
        <v>41271097</v>
      </c>
      <c r="D8" s="10">
        <f t="shared" si="0"/>
        <v>41235295</v>
      </c>
      <c r="E8" s="10">
        <f t="shared" si="0"/>
        <v>41602324</v>
      </c>
      <c r="F8" s="10">
        <f t="shared" si="0"/>
        <v>41362156</v>
      </c>
      <c r="G8" s="10">
        <f t="shared" si="0"/>
        <v>41193072</v>
      </c>
      <c r="H8" s="10">
        <f t="shared" si="0"/>
        <v>41113131</v>
      </c>
    </row>
    <row r="9" spans="1:10" x14ac:dyDescent="0.3">
      <c r="A9" s="11" t="s">
        <v>5</v>
      </c>
      <c r="B9" s="12">
        <v>1.1885582298239324E-2</v>
      </c>
      <c r="C9" s="12">
        <f t="shared" ref="C9:H9" si="1">(C8-B8)/B8</f>
        <v>8.2135831610576551E-3</v>
      </c>
      <c r="D9" s="12">
        <f t="shared" si="1"/>
        <v>-8.6748360480943848E-4</v>
      </c>
      <c r="E9" s="12">
        <f t="shared" si="1"/>
        <v>8.9008457439191356E-3</v>
      </c>
      <c r="F9" s="12">
        <f t="shared" si="1"/>
        <v>-5.7729467228801934E-3</v>
      </c>
      <c r="G9" s="12">
        <f t="shared" si="1"/>
        <v>-4.0878913565337354E-3</v>
      </c>
      <c r="H9" s="12">
        <f t="shared" si="1"/>
        <v>-1.9406418632725425E-3</v>
      </c>
    </row>
    <row r="10" spans="1:10" x14ac:dyDescent="0.3">
      <c r="A10" s="14"/>
      <c r="B10" s="15"/>
      <c r="C10" s="15"/>
      <c r="D10" s="15"/>
      <c r="E10" s="12"/>
      <c r="F10" s="15"/>
      <c r="G10" s="15"/>
      <c r="H10" s="15"/>
    </row>
    <row r="11" spans="1:10" ht="31.2" x14ac:dyDescent="0.3">
      <c r="A11" s="16" t="s">
        <v>6</v>
      </c>
      <c r="B11" s="17"/>
      <c r="C11" s="17"/>
      <c r="D11" s="17"/>
      <c r="E11" s="17"/>
      <c r="F11" s="17"/>
      <c r="G11" s="17"/>
      <c r="H11" s="17"/>
    </row>
    <row r="12" spans="1:10" x14ac:dyDescent="0.3">
      <c r="A12" s="4" t="s">
        <v>0</v>
      </c>
      <c r="B12" s="12">
        <v>-5.1033278861093469E-3</v>
      </c>
      <c r="C12" s="12">
        <f t="shared" ref="C12:H12" si="2">(C4-B4)/B4</f>
        <v>-1.8703937833270859E-2</v>
      </c>
      <c r="D12" s="12">
        <f t="shared" si="2"/>
        <v>-3.0522914791735436E-2</v>
      </c>
      <c r="E12" s="12">
        <f t="shared" si="2"/>
        <v>1.0514007473403913E-3</v>
      </c>
      <c r="F12" s="12">
        <f t="shared" si="2"/>
        <v>-3.0187451181930492E-2</v>
      </c>
      <c r="G12" s="12">
        <f t="shared" si="2"/>
        <v>-3.8850920314538268E-2</v>
      </c>
      <c r="H12" s="12">
        <f t="shared" si="2"/>
        <v>-6.5501700548077245E-3</v>
      </c>
    </row>
    <row r="13" spans="1:10" x14ac:dyDescent="0.3">
      <c r="A13" s="4" t="s">
        <v>1</v>
      </c>
      <c r="B13" s="12">
        <v>1.684467995563551E-2</v>
      </c>
      <c r="C13" s="12">
        <f t="shared" ref="C13:H15" si="3">(C5-B5)/B5</f>
        <v>1.496989120181271E-2</v>
      </c>
      <c r="D13" s="12">
        <f t="shared" si="3"/>
        <v>7.278612367565585E-3</v>
      </c>
      <c r="E13" s="12">
        <f t="shared" si="3"/>
        <v>1.1425798297752773E-2</v>
      </c>
      <c r="F13" s="12">
        <f t="shared" si="3"/>
        <v>5.7782429776849879E-3</v>
      </c>
      <c r="G13" s="12">
        <f t="shared" si="3"/>
        <v>1.3640567850057694E-2</v>
      </c>
      <c r="H13" s="12">
        <f t="shared" si="3"/>
        <v>7.6036402523899259E-3</v>
      </c>
    </row>
    <row r="14" spans="1:10" x14ac:dyDescent="0.3">
      <c r="A14" s="4" t="s">
        <v>2</v>
      </c>
      <c r="B14" s="12">
        <v>2.1527983297015635E-2</v>
      </c>
      <c r="C14" s="12">
        <f t="shared" si="3"/>
        <v>2.4333772128535811E-2</v>
      </c>
      <c r="D14" s="12">
        <f t="shared" si="3"/>
        <v>1.307507431088277E-2</v>
      </c>
      <c r="E14" s="12">
        <f t="shared" si="3"/>
        <v>1.1696223424302432E-2</v>
      </c>
      <c r="F14" s="12">
        <f t="shared" si="3"/>
        <v>-6.0741178459812828E-3</v>
      </c>
      <c r="G14" s="12">
        <f t="shared" si="3"/>
        <v>-8.6572375531336117E-3</v>
      </c>
      <c r="H14" s="12">
        <f t="shared" si="3"/>
        <v>-1.7436126886537211E-2</v>
      </c>
    </row>
    <row r="15" spans="1:10" x14ac:dyDescent="0.3">
      <c r="A15" s="4" t="s">
        <v>3</v>
      </c>
      <c r="B15" s="12">
        <v>-8.1257403653564684E-3</v>
      </c>
      <c r="C15" s="12">
        <f t="shared" si="3"/>
        <v>-1.4748049643471581E-2</v>
      </c>
      <c r="D15" s="12">
        <f t="shared" si="3"/>
        <v>-1.0267033473906168E-2</v>
      </c>
      <c r="E15" s="12">
        <f t="shared" si="3"/>
        <v>4.0501047895263181E-3</v>
      </c>
      <c r="F15" s="12">
        <f t="shared" si="3"/>
        <v>-2.5293933185888996E-3</v>
      </c>
      <c r="G15" s="12">
        <f t="shared" si="3"/>
        <v>5.1727146572712992E-3</v>
      </c>
      <c r="H15" s="12">
        <f t="shared" si="3"/>
        <v>-5.7454398154845807E-3</v>
      </c>
    </row>
    <row r="16" spans="1:10" x14ac:dyDescent="0.3">
      <c r="A16" s="18"/>
      <c r="B16" s="15"/>
      <c r="C16" s="15"/>
      <c r="D16" s="15"/>
      <c r="E16" s="15"/>
      <c r="F16" s="15"/>
      <c r="G16" s="15"/>
      <c r="H16" s="15"/>
    </row>
    <row r="17" spans="1:8" x14ac:dyDescent="0.3">
      <c r="A17" s="16" t="s">
        <v>7</v>
      </c>
      <c r="B17" s="17"/>
      <c r="C17" s="17"/>
      <c r="D17" s="17"/>
      <c r="E17" s="17"/>
      <c r="F17" s="17"/>
      <c r="G17" s="17"/>
      <c r="H17" s="17"/>
    </row>
    <row r="18" spans="1:8" x14ac:dyDescent="0.3">
      <c r="A18" s="19" t="s">
        <v>8</v>
      </c>
      <c r="B18" s="5">
        <v>271732</v>
      </c>
      <c r="C18" s="5">
        <f>'[1] MNOs January 2019'!$D$15</f>
        <v>258343</v>
      </c>
      <c r="D18" s="5">
        <f>'[1]MNOs February 2019'!$D$15</f>
        <v>272817</v>
      </c>
      <c r="E18" s="5">
        <f>'[2] MNOs March 2019'!$D$15</f>
        <v>272661</v>
      </c>
      <c r="F18" s="5">
        <f>'[2] MNOs April 2019'!$D$15</f>
        <v>269544</v>
      </c>
      <c r="G18" s="5">
        <f>'[2]MNOs May 2019'!$D$15</f>
        <v>273915</v>
      </c>
      <c r="H18" s="5">
        <f>'[2]MNOs June 2019'!$D$15</f>
        <v>273398</v>
      </c>
    </row>
    <row r="19" spans="1:8" x14ac:dyDescent="0.3">
      <c r="A19" s="19" t="s">
        <v>0</v>
      </c>
      <c r="B19" s="5">
        <v>6647</v>
      </c>
      <c r="C19" s="5">
        <f>'[1] MNOs January 2019'!$E$15</f>
        <v>6850</v>
      </c>
      <c r="D19" s="5">
        <f>'[1]MNOs February 2019'!$E$15</f>
        <v>6677</v>
      </c>
      <c r="E19" s="5">
        <f>'[2] MNOs March 2019'!$E$15</f>
        <v>9188</v>
      </c>
      <c r="F19" s="5">
        <f>'[2] MNOs April 2019'!$E$15</f>
        <v>9515</v>
      </c>
      <c r="G19" s="5">
        <f>'[2]MNOs May 2019'!$E$15</f>
        <v>10039</v>
      </c>
      <c r="H19" s="5">
        <f>'[2]MNOs June 2019'!$E$15</f>
        <v>9863</v>
      </c>
    </row>
    <row r="20" spans="1:8" x14ac:dyDescent="0.3">
      <c r="A20" s="20" t="s">
        <v>9</v>
      </c>
      <c r="B20" s="10">
        <v>278379</v>
      </c>
      <c r="C20" s="10">
        <f t="shared" ref="C20:H20" si="4">SUM(C18:C19)</f>
        <v>265193</v>
      </c>
      <c r="D20" s="10">
        <f t="shared" si="4"/>
        <v>279494</v>
      </c>
      <c r="E20" s="10">
        <f t="shared" si="4"/>
        <v>281849</v>
      </c>
      <c r="F20" s="10">
        <f t="shared" si="4"/>
        <v>279059</v>
      </c>
      <c r="G20" s="10">
        <f t="shared" si="4"/>
        <v>283954</v>
      </c>
      <c r="H20" s="10">
        <f t="shared" si="4"/>
        <v>283261</v>
      </c>
    </row>
    <row r="21" spans="1:8" x14ac:dyDescent="0.3">
      <c r="A21" s="14" t="s">
        <v>5</v>
      </c>
      <c r="B21" s="12">
        <v>4.4344217932527508E-3</v>
      </c>
      <c r="C21" s="12">
        <f t="shared" ref="C21:H21" si="5">(C20-B20)/B20</f>
        <v>-4.7367078694872819E-2</v>
      </c>
      <c r="D21" s="12">
        <f t="shared" si="5"/>
        <v>5.3926762772773036E-2</v>
      </c>
      <c r="E21" s="12">
        <f t="shared" si="5"/>
        <v>8.4259411651055119E-3</v>
      </c>
      <c r="F21" s="12">
        <f t="shared" si="5"/>
        <v>-9.8989175054727888E-3</v>
      </c>
      <c r="G21" s="12">
        <f t="shared" si="5"/>
        <v>1.7541093460522687E-2</v>
      </c>
      <c r="H21" s="12">
        <f t="shared" si="5"/>
        <v>-2.4405361431781205E-3</v>
      </c>
    </row>
    <row r="22" spans="1:8" x14ac:dyDescent="0.3">
      <c r="A22" s="14"/>
      <c r="B22" s="15"/>
      <c r="C22" s="15"/>
      <c r="D22" s="15"/>
      <c r="E22" s="15"/>
      <c r="F22" s="15"/>
      <c r="G22" s="15"/>
      <c r="H22" s="15"/>
    </row>
    <row r="23" spans="1:8" ht="31.2" x14ac:dyDescent="0.3">
      <c r="A23" s="16" t="s">
        <v>10</v>
      </c>
      <c r="B23" s="17"/>
      <c r="C23" s="17"/>
      <c r="D23" s="17"/>
      <c r="E23" s="17"/>
      <c r="F23" s="17"/>
      <c r="G23" s="17"/>
      <c r="H23" s="17"/>
    </row>
    <row r="24" spans="1:8" x14ac:dyDescent="0.3">
      <c r="A24" s="4" t="s">
        <v>8</v>
      </c>
      <c r="B24" s="12">
        <v>3.7048118228930039E-3</v>
      </c>
      <c r="C24" s="12">
        <f t="shared" ref="C24:H25" si="6">(C18-B18)/B18</f>
        <v>-4.9272812918610985E-2</v>
      </c>
      <c r="D24" s="12">
        <f t="shared" si="6"/>
        <v>5.6026290629124849E-2</v>
      </c>
      <c r="E24" s="12">
        <f t="shared" si="6"/>
        <v>-5.7181187389348902E-4</v>
      </c>
      <c r="F24" s="12">
        <f t="shared" si="6"/>
        <v>-1.1431777922035055E-2</v>
      </c>
      <c r="G24" s="12">
        <f t="shared" si="6"/>
        <v>1.6216276377882647E-2</v>
      </c>
      <c r="H24" s="12">
        <f t="shared" si="6"/>
        <v>-1.8874468356972053E-3</v>
      </c>
    </row>
    <row r="25" spans="1:8" x14ac:dyDescent="0.3">
      <c r="A25" s="4" t="s">
        <v>0</v>
      </c>
      <c r="B25" s="12">
        <v>3.5197009811555831E-2</v>
      </c>
      <c r="C25" s="12">
        <f t="shared" si="6"/>
        <v>3.0540093275161728E-2</v>
      </c>
      <c r="D25" s="12">
        <f t="shared" si="6"/>
        <v>-2.5255474452554744E-2</v>
      </c>
      <c r="E25" s="12">
        <f t="shared" si="6"/>
        <v>0.37606709600119814</v>
      </c>
      <c r="F25" s="12">
        <f t="shared" si="6"/>
        <v>3.5589899869394863E-2</v>
      </c>
      <c r="G25" s="12">
        <f t="shared" si="6"/>
        <v>5.5070940620073568E-2</v>
      </c>
      <c r="H25" s="12">
        <f t="shared" si="6"/>
        <v>-1.7531626656041438E-2</v>
      </c>
    </row>
    <row r="26" spans="1:8" x14ac:dyDescent="0.3">
      <c r="A26" s="4"/>
      <c r="B26" s="15"/>
      <c r="C26" s="15"/>
      <c r="D26" s="15"/>
      <c r="E26" s="15"/>
      <c r="F26" s="15"/>
      <c r="G26" s="15"/>
      <c r="H26" s="15"/>
    </row>
    <row r="27" spans="1:8" x14ac:dyDescent="0.3">
      <c r="A27" s="14" t="s">
        <v>11</v>
      </c>
      <c r="B27" s="15"/>
      <c r="C27" s="15"/>
      <c r="D27" s="15"/>
      <c r="E27" s="15"/>
      <c r="F27" s="15"/>
      <c r="G27" s="15"/>
      <c r="H27" s="15"/>
    </row>
    <row r="28" spans="1:8" x14ac:dyDescent="0.3">
      <c r="A28" s="21" t="s">
        <v>12</v>
      </c>
      <c r="B28" s="22">
        <v>40934875</v>
      </c>
      <c r="C28" s="22">
        <f t="shared" ref="C28:H28" si="7">C8</f>
        <v>41271097</v>
      </c>
      <c r="D28" s="22">
        <f t="shared" si="7"/>
        <v>41235295</v>
      </c>
      <c r="E28" s="22">
        <f t="shared" si="7"/>
        <v>41602324</v>
      </c>
      <c r="F28" s="22">
        <f t="shared" si="7"/>
        <v>41362156</v>
      </c>
      <c r="G28" s="22">
        <f t="shared" si="7"/>
        <v>41193072</v>
      </c>
      <c r="H28" s="22">
        <f t="shared" si="7"/>
        <v>41113131</v>
      </c>
    </row>
    <row r="29" spans="1:8" x14ac:dyDescent="0.3">
      <c r="A29" s="21" t="s">
        <v>13</v>
      </c>
      <c r="B29" s="22">
        <v>278379</v>
      </c>
      <c r="C29" s="22">
        <f t="shared" ref="C29:H29" si="8">C20</f>
        <v>265193</v>
      </c>
      <c r="D29" s="22">
        <f t="shared" si="8"/>
        <v>279494</v>
      </c>
      <c r="E29" s="22">
        <f t="shared" si="8"/>
        <v>281849</v>
      </c>
      <c r="F29" s="22">
        <f t="shared" si="8"/>
        <v>279059</v>
      </c>
      <c r="G29" s="22">
        <f t="shared" si="8"/>
        <v>283954</v>
      </c>
      <c r="H29" s="22">
        <f t="shared" si="8"/>
        <v>283261</v>
      </c>
    </row>
    <row r="30" spans="1:8" x14ac:dyDescent="0.3">
      <c r="A30" s="21" t="s">
        <v>14</v>
      </c>
      <c r="B30" s="22">
        <v>41213254</v>
      </c>
      <c r="C30" s="22">
        <f t="shared" ref="C30:H30" si="9">SUM(C28:C29)</f>
        <v>41536290</v>
      </c>
      <c r="D30" s="22">
        <f t="shared" si="9"/>
        <v>41514789</v>
      </c>
      <c r="E30" s="22">
        <f t="shared" si="9"/>
        <v>41884173</v>
      </c>
      <c r="F30" s="22">
        <f t="shared" si="9"/>
        <v>41641215</v>
      </c>
      <c r="G30" s="22">
        <f t="shared" si="9"/>
        <v>41477026</v>
      </c>
      <c r="H30" s="22">
        <f t="shared" si="9"/>
        <v>41396392</v>
      </c>
    </row>
    <row r="31" spans="1:8" x14ac:dyDescent="0.3">
      <c r="A31" s="14" t="s">
        <v>5</v>
      </c>
      <c r="B31" s="12">
        <v>1.1834881879875638E-2</v>
      </c>
      <c r="C31" s="12">
        <f t="shared" ref="C31:H31" si="10">(C30-B30)/B30</f>
        <v>7.8381580838047873E-3</v>
      </c>
      <c r="D31" s="12">
        <f t="shared" si="10"/>
        <v>-5.1764372793044349E-4</v>
      </c>
      <c r="E31" s="12">
        <f t="shared" si="10"/>
        <v>8.8976484982255365E-3</v>
      </c>
      <c r="F31" s="12">
        <f t="shared" si="10"/>
        <v>-5.8007114047590241E-3</v>
      </c>
      <c r="G31" s="12">
        <f t="shared" si="10"/>
        <v>-3.9429445082234029E-3</v>
      </c>
      <c r="H31" s="12">
        <f t="shared" si="10"/>
        <v>-1.9440641669921078E-3</v>
      </c>
    </row>
    <row r="32" spans="1:8" x14ac:dyDescent="0.3">
      <c r="A32" s="21"/>
      <c r="B32" s="15"/>
      <c r="C32" s="15"/>
      <c r="D32" s="15"/>
      <c r="E32" s="15"/>
      <c r="F32" s="15"/>
      <c r="G32" s="15"/>
      <c r="H32" s="15"/>
    </row>
    <row r="33" spans="1:9" x14ac:dyDescent="0.3">
      <c r="A33" s="14" t="s">
        <v>15</v>
      </c>
      <c r="B33" s="24">
        <v>29474850.884917848</v>
      </c>
      <c r="C33" s="5">
        <f t="shared" ref="C33:H33" si="11">$B$34*B33</f>
        <v>29533800.586687684</v>
      </c>
      <c r="D33" s="5">
        <f t="shared" si="11"/>
        <v>29592868.187861059</v>
      </c>
      <c r="E33" s="5">
        <f t="shared" si="11"/>
        <v>29652053.924236782</v>
      </c>
      <c r="F33" s="5">
        <f t="shared" si="11"/>
        <v>29711358.032085255</v>
      </c>
      <c r="G33" s="5">
        <f t="shared" si="11"/>
        <v>29770780.748149425</v>
      </c>
      <c r="H33" s="5">
        <f t="shared" si="11"/>
        <v>29830322.309645724</v>
      </c>
    </row>
    <row r="34" spans="1:9" ht="15" customHeight="1" x14ac:dyDescent="0.3">
      <c r="A34" s="21" t="s">
        <v>16</v>
      </c>
      <c r="B34" s="33">
        <v>1.002</v>
      </c>
      <c r="C34" s="15"/>
      <c r="D34" s="15"/>
      <c r="E34" s="5"/>
      <c r="F34" s="15"/>
      <c r="G34" s="15"/>
      <c r="H34" s="15"/>
    </row>
    <row r="35" spans="1:9" x14ac:dyDescent="0.3">
      <c r="A35" s="16" t="s">
        <v>17</v>
      </c>
      <c r="B35" s="17"/>
      <c r="C35" s="17"/>
      <c r="D35" s="17"/>
      <c r="E35" s="17"/>
      <c r="F35" s="17"/>
      <c r="G35" s="17"/>
      <c r="H35" s="17"/>
    </row>
    <row r="36" spans="1:9" x14ac:dyDescent="0.3">
      <c r="A36" s="21" t="s">
        <v>18</v>
      </c>
      <c r="B36" s="12">
        <v>1.3888068563884133</v>
      </c>
      <c r="C36" s="12">
        <f t="shared" ref="C36:H36" si="12">C28/C33</f>
        <v>1.3974190988004058</v>
      </c>
      <c r="D36" s="12">
        <f t="shared" si="12"/>
        <v>1.3934200206019449</v>
      </c>
      <c r="E36" s="12">
        <f t="shared" si="12"/>
        <v>1.4030166040537042</v>
      </c>
      <c r="F36" s="12">
        <f t="shared" si="12"/>
        <v>1.3921327983504848</v>
      </c>
      <c r="G36" s="12">
        <f t="shared" si="12"/>
        <v>1.3836745615937733</v>
      </c>
      <c r="H36" s="12">
        <f t="shared" si="12"/>
        <v>1.3782328790562866</v>
      </c>
    </row>
    <row r="37" spans="1:9" x14ac:dyDescent="0.3">
      <c r="A37" s="21" t="s">
        <v>13</v>
      </c>
      <c r="B37" s="12">
        <v>9.4446279333832116E-3</v>
      </c>
      <c r="C37" s="12">
        <f t="shared" ref="C37:H37" si="13">C29/C33</f>
        <v>8.9793048890407737E-3</v>
      </c>
      <c r="D37" s="12">
        <f t="shared" si="13"/>
        <v>9.4446404527509745E-3</v>
      </c>
      <c r="E37" s="12">
        <f t="shared" si="13"/>
        <v>9.5052100174964366E-3</v>
      </c>
      <c r="F37" s="12">
        <f t="shared" si="13"/>
        <v>9.3923340595419621E-3</v>
      </c>
      <c r="G37" s="12">
        <f t="shared" si="13"/>
        <v>9.53800984939405E-3</v>
      </c>
      <c r="H37" s="12">
        <f t="shared" si="13"/>
        <v>9.4957405106014126E-3</v>
      </c>
    </row>
    <row r="38" spans="1:9" x14ac:dyDescent="0.3">
      <c r="A38" s="14" t="s">
        <v>19</v>
      </c>
      <c r="B38" s="28">
        <v>1.3982514843217966</v>
      </c>
      <c r="C38" s="12">
        <f t="shared" ref="C38:H38" si="14">C30/C33</f>
        <v>1.4063984036894466</v>
      </c>
      <c r="D38" s="12">
        <f t="shared" si="14"/>
        <v>1.402864661054696</v>
      </c>
      <c r="E38" s="12">
        <f t="shared" si="14"/>
        <v>1.4125218140712006</v>
      </c>
      <c r="F38" s="12">
        <f t="shared" si="14"/>
        <v>1.4015251324100269</v>
      </c>
      <c r="G38" s="12">
        <f t="shared" si="14"/>
        <v>1.3932125714431673</v>
      </c>
      <c r="H38" s="12">
        <f t="shared" si="14"/>
        <v>1.3877286195668879</v>
      </c>
    </row>
    <row r="39" spans="1:9" x14ac:dyDescent="0.3">
      <c r="A39" s="14"/>
      <c r="B39" s="15"/>
      <c r="C39" s="15"/>
      <c r="D39" s="15"/>
      <c r="E39" s="15"/>
      <c r="F39" s="15"/>
      <c r="G39" s="15"/>
      <c r="H39" s="15"/>
    </row>
    <row r="40" spans="1:9" x14ac:dyDescent="0.3">
      <c r="A40" s="14" t="s">
        <v>20</v>
      </c>
      <c r="B40" s="15"/>
      <c r="C40" s="15"/>
      <c r="D40" s="15"/>
      <c r="E40" s="15"/>
      <c r="F40" s="15"/>
      <c r="G40" s="15"/>
      <c r="H40" s="15"/>
    </row>
    <row r="41" spans="1:9" x14ac:dyDescent="0.3">
      <c r="A41" s="21" t="s">
        <v>12</v>
      </c>
      <c r="B41" s="12">
        <v>0.99324540110324699</v>
      </c>
      <c r="C41" s="12">
        <f t="shared" ref="C41:H41" si="15">C28/C30</f>
        <v>0.99361539030086699</v>
      </c>
      <c r="D41" s="12">
        <f t="shared" si="15"/>
        <v>0.99326760398565439</v>
      </c>
      <c r="E41" s="12">
        <f t="shared" si="15"/>
        <v>0.99327075169897705</v>
      </c>
      <c r="F41" s="12">
        <f t="shared" si="15"/>
        <v>0.99329849044990637</v>
      </c>
      <c r="G41" s="12">
        <f t="shared" si="15"/>
        <v>0.99315394502971355</v>
      </c>
      <c r="H41" s="12">
        <f t="shared" si="15"/>
        <v>0.99315735052465437</v>
      </c>
    </row>
    <row r="42" spans="1:9" x14ac:dyDescent="0.3">
      <c r="A42" s="21" t="s">
        <v>13</v>
      </c>
      <c r="B42" s="12">
        <v>6.7545988967529719E-3</v>
      </c>
      <c r="C42" s="12">
        <f t="shared" ref="C42:H42" si="16">C29/C30</f>
        <v>6.3846096991329749E-3</v>
      </c>
      <c r="D42" s="12">
        <f t="shared" si="16"/>
        <v>6.7323960143456348E-3</v>
      </c>
      <c r="E42" s="12">
        <f t="shared" si="16"/>
        <v>6.7292483010229186E-3</v>
      </c>
      <c r="F42" s="12">
        <f t="shared" si="16"/>
        <v>6.7015095500935788E-3</v>
      </c>
      <c r="G42" s="12">
        <f t="shared" si="16"/>
        <v>6.8460549702864422E-3</v>
      </c>
      <c r="H42" s="12">
        <f t="shared" si="16"/>
        <v>6.8426494753455807E-3</v>
      </c>
    </row>
    <row r="43" spans="1:9" x14ac:dyDescent="0.3">
      <c r="A43" s="21"/>
      <c r="B43" s="15"/>
      <c r="C43" s="15"/>
      <c r="D43" s="15"/>
      <c r="E43" s="15"/>
      <c r="F43" s="15"/>
      <c r="G43" s="15"/>
      <c r="H43" s="15"/>
    </row>
    <row r="44" spans="1:9" ht="31.2" x14ac:dyDescent="0.3">
      <c r="A44" s="29" t="s">
        <v>21</v>
      </c>
      <c r="B44" s="17"/>
      <c r="C44" s="17"/>
      <c r="D44" s="17"/>
      <c r="E44" s="17"/>
      <c r="F44" s="17"/>
      <c r="G44" s="17"/>
      <c r="H44" s="17"/>
    </row>
    <row r="45" spans="1:9" x14ac:dyDescent="0.3">
      <c r="A45" s="4" t="s">
        <v>0</v>
      </c>
      <c r="B45" s="12">
        <v>0.25136246293655473</v>
      </c>
      <c r="C45" s="12">
        <f t="shared" ref="C45:H45" si="17">C4/C8</f>
        <v>0.24465152937417681</v>
      </c>
      <c r="D45" s="12">
        <f t="shared" si="17"/>
        <v>0.23738998350806026</v>
      </c>
      <c r="E45" s="12">
        <f t="shared" si="17"/>
        <v>0.23554304322037395</v>
      </c>
      <c r="F45" s="12">
        <f t="shared" si="17"/>
        <v>0.22975898548421897</v>
      </c>
      <c r="G45" s="12">
        <f t="shared" si="17"/>
        <v>0.22173908272730911</v>
      </c>
      <c r="H45" s="12">
        <f t="shared" si="17"/>
        <v>0.2207149827630496</v>
      </c>
      <c r="I45" s="36"/>
    </row>
    <row r="46" spans="1:9" x14ac:dyDescent="0.3">
      <c r="A46" s="4" t="s">
        <v>1</v>
      </c>
      <c r="B46" s="12">
        <v>0.49084791391203708</v>
      </c>
      <c r="C46" s="12">
        <f t="shared" ref="C46:H46" si="18">C5/C8</f>
        <v>0.49413721665794347</v>
      </c>
      <c r="D46" s="12">
        <f t="shared" si="18"/>
        <v>0.49816600075251066</v>
      </c>
      <c r="E46" s="12">
        <f t="shared" si="18"/>
        <v>0.49941274915314826</v>
      </c>
      <c r="F46" s="12">
        <f t="shared" si="18"/>
        <v>0.50521505697140157</v>
      </c>
      <c r="G46" s="12">
        <f t="shared" si="18"/>
        <v>0.51420850574096533</v>
      </c>
      <c r="H46" s="12">
        <f t="shared" si="18"/>
        <v>0.51912579949213788</v>
      </c>
      <c r="I46" s="36"/>
    </row>
    <row r="47" spans="1:9" x14ac:dyDescent="0.3">
      <c r="A47" s="4" t="s">
        <v>2</v>
      </c>
      <c r="B47" s="12">
        <v>0.23972795812861283</v>
      </c>
      <c r="C47" s="12">
        <f t="shared" ref="C47:H47" si="19">C6/C8</f>
        <v>0.24356093563493114</v>
      </c>
      <c r="D47" s="12">
        <f t="shared" si="19"/>
        <v>0.24695974649872154</v>
      </c>
      <c r="E47" s="12">
        <f t="shared" si="19"/>
        <v>0.24764400181105267</v>
      </c>
      <c r="F47" s="12">
        <f t="shared" si="19"/>
        <v>0.24756898552386872</v>
      </c>
      <c r="G47" s="12">
        <f t="shared" si="19"/>
        <v>0.24643311380127222</v>
      </c>
      <c r="H47" s="12">
        <f t="shared" si="19"/>
        <v>0.24260708823173793</v>
      </c>
      <c r="I47" s="36"/>
    </row>
    <row r="48" spans="1:9" x14ac:dyDescent="0.3">
      <c r="A48" s="4" t="s">
        <v>3</v>
      </c>
      <c r="B48" s="12">
        <v>1.8061665022795353E-2</v>
      </c>
      <c r="C48" s="12">
        <f t="shared" ref="C48:H48" si="20">C7/C8</f>
        <v>1.7650318332948601E-2</v>
      </c>
      <c r="D48" s="12">
        <f t="shared" si="20"/>
        <v>1.7484269240707506E-2</v>
      </c>
      <c r="E48" s="12">
        <f t="shared" si="20"/>
        <v>1.7400205815425118E-2</v>
      </c>
      <c r="F48" s="12">
        <f t="shared" si="20"/>
        <v>1.745697202051073E-2</v>
      </c>
      <c r="G48" s="12">
        <f t="shared" si="20"/>
        <v>1.7619297730453315E-2</v>
      </c>
      <c r="H48" s="12">
        <f t="shared" si="20"/>
        <v>1.7552129513074544E-2</v>
      </c>
      <c r="I48" s="36"/>
    </row>
    <row r="49" spans="1:9" x14ac:dyDescent="0.3">
      <c r="A49" s="30" t="s">
        <v>22</v>
      </c>
      <c r="B49" s="31">
        <v>1</v>
      </c>
      <c r="C49" s="31">
        <f t="shared" ref="C49:H49" si="21">SUM(C45:C48)</f>
        <v>1</v>
      </c>
      <c r="D49" s="31">
        <f t="shared" si="21"/>
        <v>1</v>
      </c>
      <c r="E49" s="31">
        <f t="shared" si="21"/>
        <v>0.99999999999999989</v>
      </c>
      <c r="F49" s="31">
        <f t="shared" si="21"/>
        <v>1</v>
      </c>
      <c r="G49" s="32">
        <f t="shared" si="21"/>
        <v>1</v>
      </c>
      <c r="H49" s="32">
        <f t="shared" si="21"/>
        <v>0.99999999999999989</v>
      </c>
      <c r="I49" s="36"/>
    </row>
    <row r="50" spans="1:9" x14ac:dyDescent="0.3">
      <c r="A50" s="15"/>
      <c r="B50" s="15"/>
      <c r="C50" s="15"/>
      <c r="D50" s="15"/>
      <c r="E50" s="15"/>
      <c r="F50" s="15"/>
      <c r="G50" s="15"/>
      <c r="H50" s="15"/>
    </row>
    <row r="51" spans="1:9" ht="31.2" x14ac:dyDescent="0.3">
      <c r="A51" s="29" t="s">
        <v>23</v>
      </c>
      <c r="B51" s="17"/>
      <c r="C51" s="17"/>
      <c r="D51" s="17"/>
      <c r="E51" s="17"/>
      <c r="F51" s="17"/>
      <c r="G51" s="17"/>
      <c r="H51" s="17"/>
    </row>
    <row r="52" spans="1:9" x14ac:dyDescent="0.3">
      <c r="A52" s="4" t="s">
        <v>8</v>
      </c>
      <c r="B52" s="12">
        <v>0.97612248050319883</v>
      </c>
      <c r="C52" s="12">
        <f t="shared" ref="C52:H52" si="22">C18/C20</f>
        <v>0.97416975561195052</v>
      </c>
      <c r="D52" s="12">
        <f t="shared" si="22"/>
        <v>0.97611039950768175</v>
      </c>
      <c r="E52" s="12">
        <f t="shared" si="22"/>
        <v>0.96740098421495202</v>
      </c>
      <c r="F52" s="12">
        <f t="shared" si="22"/>
        <v>0.96590326776774804</v>
      </c>
      <c r="G52" s="12">
        <f t="shared" si="22"/>
        <v>0.96464568204709211</v>
      </c>
      <c r="H52" s="12">
        <f t="shared" si="22"/>
        <v>0.96518052255693509</v>
      </c>
    </row>
    <row r="53" spans="1:9" x14ac:dyDescent="0.3">
      <c r="A53" s="4" t="s">
        <v>24</v>
      </c>
      <c r="B53" s="12">
        <v>2.3877519496801124E-2</v>
      </c>
      <c r="C53" s="12">
        <f t="shared" ref="C53:H53" si="23">C19/C20</f>
        <v>2.5830244388049459E-2</v>
      </c>
      <c r="D53" s="12">
        <f t="shared" si="23"/>
        <v>2.3889600492318259E-2</v>
      </c>
      <c r="E53" s="12">
        <f t="shared" si="23"/>
        <v>3.2599015785048022E-2</v>
      </c>
      <c r="F53" s="12">
        <f t="shared" si="23"/>
        <v>3.4096732232251958E-2</v>
      </c>
      <c r="G53" s="12">
        <f t="shared" si="23"/>
        <v>3.5354317952907867E-2</v>
      </c>
      <c r="H53" s="12">
        <f t="shared" si="23"/>
        <v>3.4819477443064878E-2</v>
      </c>
    </row>
    <row r="54" spans="1:9" x14ac:dyDescent="0.3">
      <c r="A54" s="30" t="s">
        <v>19</v>
      </c>
      <c r="B54" s="32">
        <v>1</v>
      </c>
      <c r="C54" s="32">
        <f t="shared" ref="C54:H54" si="24">SUM(C52:C53)</f>
        <v>1</v>
      </c>
      <c r="D54" s="32">
        <f t="shared" si="24"/>
        <v>1</v>
      </c>
      <c r="E54" s="32">
        <f t="shared" si="24"/>
        <v>1</v>
      </c>
      <c r="F54" s="32">
        <f t="shared" si="24"/>
        <v>1</v>
      </c>
      <c r="G54" s="32">
        <f t="shared" si="24"/>
        <v>1</v>
      </c>
      <c r="H54" s="32">
        <f t="shared" si="24"/>
        <v>1</v>
      </c>
    </row>
  </sheetData>
  <mergeCells count="1">
    <mergeCell ref="A2:G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G1" workbookViewId="0">
      <selection activeCell="O12" sqref="O1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4"/>
  <sheetViews>
    <sheetView topLeftCell="A24" workbookViewId="0">
      <selection activeCell="L15" sqref="L15"/>
    </sheetView>
  </sheetViews>
  <sheetFormatPr defaultColWidth="9.109375" defaultRowHeight="15.6" x14ac:dyDescent="0.3"/>
  <cols>
    <col min="1" max="1" width="37.5546875" style="1" customWidth="1"/>
    <col min="2" max="2" width="15.44140625" style="1" hidden="1" customWidth="1"/>
    <col min="3" max="3" width="15.44140625" style="1" customWidth="1"/>
    <col min="4" max="4" width="15.6640625" style="1" customWidth="1"/>
    <col min="5" max="5" width="15.6640625" style="1" bestFit="1" customWidth="1"/>
    <col min="6" max="7" width="14.5546875" style="1" customWidth="1"/>
    <col min="8" max="8" width="12.6640625" style="1" bestFit="1" customWidth="1"/>
    <col min="9" max="16384" width="9.109375" style="1"/>
  </cols>
  <sheetData>
    <row r="2" spans="1:7" x14ac:dyDescent="0.3">
      <c r="A2" s="34" t="s">
        <v>30</v>
      </c>
      <c r="B2" s="34"/>
      <c r="C2" s="34"/>
      <c r="D2" s="34"/>
      <c r="E2" s="34"/>
      <c r="F2" s="34"/>
      <c r="G2" s="34"/>
    </row>
    <row r="3" spans="1:7" ht="31.2" x14ac:dyDescent="0.3">
      <c r="A3" s="2" t="s">
        <v>26</v>
      </c>
      <c r="B3" s="3">
        <v>43435</v>
      </c>
      <c r="C3" s="3">
        <v>43466</v>
      </c>
      <c r="D3" s="3">
        <v>43497</v>
      </c>
      <c r="E3" s="3">
        <v>43525</v>
      </c>
      <c r="F3" s="3">
        <v>43556</v>
      </c>
      <c r="G3" s="3">
        <v>43586</v>
      </c>
    </row>
    <row r="4" spans="1:7" x14ac:dyDescent="0.3">
      <c r="A4" s="4" t="s">
        <v>0</v>
      </c>
      <c r="B4" s="5">
        <v>10289491</v>
      </c>
      <c r="C4" s="5">
        <f>'[1] MNOs January 2019'!$E$6</f>
        <v>10097037</v>
      </c>
      <c r="D4" s="5">
        <f>'[1]MNOs February 2019'!$E$6</f>
        <v>9788846</v>
      </c>
      <c r="E4" s="5">
        <f>'[2] MNOs March 2019'!$E$6</f>
        <v>9799138</v>
      </c>
      <c r="F4" s="5">
        <f>'[2] MNOs April 2019'!$E$6</f>
        <v>9503327</v>
      </c>
      <c r="G4" s="5">
        <f>'[2]MNOs May 2019'!$E$6</f>
        <v>9134114</v>
      </c>
    </row>
    <row r="5" spans="1:7" x14ac:dyDescent="0.3">
      <c r="A5" s="4" t="s">
        <v>1</v>
      </c>
      <c r="B5" s="5">
        <v>20092798</v>
      </c>
      <c r="C5" s="5">
        <f>'[1] MNOs January 2019'!$B$6</f>
        <v>20393585</v>
      </c>
      <c r="D5" s="5">
        <f>'[1]MNOs February 2019'!$B$6</f>
        <v>20542022</v>
      </c>
      <c r="E5" s="5">
        <f>'[2] MNOs March 2019'!$B$6</f>
        <v>20776731</v>
      </c>
      <c r="F5" s="5">
        <f>'[2] MNOs April 2019'!$B$6</f>
        <v>20896784</v>
      </c>
      <c r="G5" s="5">
        <f>'[2]MNOs May 2019'!$B$6</f>
        <v>21181828</v>
      </c>
    </row>
    <row r="6" spans="1:7" x14ac:dyDescent="0.3">
      <c r="A6" s="4" t="s">
        <v>2</v>
      </c>
      <c r="B6" s="5">
        <v>9813234</v>
      </c>
      <c r="C6" s="5">
        <f>'[1] MNOs January 2019'!$D$6</f>
        <v>10052027</v>
      </c>
      <c r="D6" s="5">
        <f>'[1]MNOs February 2019'!$D$6</f>
        <v>10183458</v>
      </c>
      <c r="E6" s="5">
        <f>'[2] MNOs March 2019'!$D$6</f>
        <v>10302566</v>
      </c>
      <c r="F6" s="5">
        <f>'[2] MNOs April 2019'!$D$6</f>
        <v>10239987</v>
      </c>
      <c r="G6" s="5">
        <f>'[2]MNOs May 2019'!$D$6</f>
        <v>10151337</v>
      </c>
    </row>
    <row r="7" spans="1:7" x14ac:dyDescent="0.3">
      <c r="A7" s="4" t="s">
        <v>3</v>
      </c>
      <c r="B7" s="5">
        <v>739352</v>
      </c>
      <c r="C7" s="5">
        <f>'[1] MNOs January 2019'!$C$6</f>
        <v>728448</v>
      </c>
      <c r="D7" s="5">
        <f>'[1]MNOs February 2019'!$C$6</f>
        <v>720969</v>
      </c>
      <c r="E7" s="5">
        <f>'[2] MNOs March 2019'!$C$6</f>
        <v>723889</v>
      </c>
      <c r="F7" s="5">
        <f>'[2] MNOs April 2019'!$C$6</f>
        <v>722058</v>
      </c>
      <c r="G7" s="5">
        <f>'[2]MNOs May 2019'!$C$6</f>
        <v>725793</v>
      </c>
    </row>
    <row r="8" spans="1:7" x14ac:dyDescent="0.3">
      <c r="A8" s="9" t="s">
        <v>4</v>
      </c>
      <c r="B8" s="10">
        <v>40934875</v>
      </c>
      <c r="C8" s="10">
        <f>SUM(C4:C7)</f>
        <v>41271097</v>
      </c>
      <c r="D8" s="10">
        <f>SUM(D4:D7)</f>
        <v>41235295</v>
      </c>
      <c r="E8" s="10">
        <f>SUM(E4:E7)</f>
        <v>41602324</v>
      </c>
      <c r="F8" s="10">
        <f>SUM(F4:F7)</f>
        <v>41362156</v>
      </c>
      <c r="G8" s="10">
        <f>SUM(G4:G7)</f>
        <v>41193072</v>
      </c>
    </row>
    <row r="9" spans="1:7" x14ac:dyDescent="0.3">
      <c r="A9" s="11" t="s">
        <v>5</v>
      </c>
      <c r="B9" s="12">
        <v>1.1885582298239324E-2</v>
      </c>
      <c r="C9" s="12">
        <f>(C8-B8)/B8</f>
        <v>8.2135831610576551E-3</v>
      </c>
      <c r="D9" s="12">
        <f>(D8-C8)/C8</f>
        <v>-8.6748360480943848E-4</v>
      </c>
      <c r="E9" s="12">
        <f>(E8-D8)/D8</f>
        <v>8.9008457439191356E-3</v>
      </c>
      <c r="F9" s="12">
        <f>(F8-E8)/E8</f>
        <v>-5.7729467228801934E-3</v>
      </c>
      <c r="G9" s="12">
        <f>(G8-F8)/F8</f>
        <v>-4.0878913565337354E-3</v>
      </c>
    </row>
    <row r="10" spans="1:7" x14ac:dyDescent="0.3">
      <c r="A10" s="14"/>
      <c r="B10" s="15"/>
      <c r="C10" s="15"/>
      <c r="D10" s="15"/>
      <c r="E10" s="12"/>
      <c r="F10" s="15"/>
      <c r="G10" s="15"/>
    </row>
    <row r="11" spans="1:7" ht="31.2" x14ac:dyDescent="0.3">
      <c r="A11" s="16" t="s">
        <v>6</v>
      </c>
      <c r="B11" s="17"/>
      <c r="C11" s="17"/>
      <c r="D11" s="17"/>
      <c r="E11" s="17"/>
      <c r="F11" s="17"/>
      <c r="G11" s="17"/>
    </row>
    <row r="12" spans="1:7" x14ac:dyDescent="0.3">
      <c r="A12" s="4" t="s">
        <v>0</v>
      </c>
      <c r="B12" s="12">
        <v>-5.1033278861093469E-3</v>
      </c>
      <c r="C12" s="12">
        <f>(C4-B4)/B4</f>
        <v>-1.8703937833270859E-2</v>
      </c>
      <c r="D12" s="12">
        <f>(D4-C4)/C4</f>
        <v>-3.0522914791735436E-2</v>
      </c>
      <c r="E12" s="12">
        <f>(E4-D4)/D4</f>
        <v>1.0514007473403913E-3</v>
      </c>
      <c r="F12" s="12">
        <f>(F4-E4)/E4</f>
        <v>-3.0187451181930492E-2</v>
      </c>
      <c r="G12" s="12">
        <f>(G4-F4)/F4</f>
        <v>-3.8850920314538268E-2</v>
      </c>
    </row>
    <row r="13" spans="1:7" x14ac:dyDescent="0.3">
      <c r="A13" s="4" t="s">
        <v>1</v>
      </c>
      <c r="B13" s="12">
        <v>1.684467995563551E-2</v>
      </c>
      <c r="C13" s="12">
        <f t="shared" ref="C13:G15" si="0">(C5-B5)/B5</f>
        <v>1.496989120181271E-2</v>
      </c>
      <c r="D13" s="12">
        <f t="shared" si="0"/>
        <v>7.278612367565585E-3</v>
      </c>
      <c r="E13" s="12">
        <f t="shared" si="0"/>
        <v>1.1425798297752773E-2</v>
      </c>
      <c r="F13" s="12">
        <f t="shared" si="0"/>
        <v>5.7782429776849879E-3</v>
      </c>
      <c r="G13" s="12">
        <f t="shared" si="0"/>
        <v>1.3640567850057694E-2</v>
      </c>
    </row>
    <row r="14" spans="1:7" x14ac:dyDescent="0.3">
      <c r="A14" s="4" t="s">
        <v>2</v>
      </c>
      <c r="B14" s="12">
        <v>2.1527983297015635E-2</v>
      </c>
      <c r="C14" s="12">
        <f t="shared" si="0"/>
        <v>2.4333772128535811E-2</v>
      </c>
      <c r="D14" s="12">
        <f t="shared" si="0"/>
        <v>1.307507431088277E-2</v>
      </c>
      <c r="E14" s="12">
        <f t="shared" si="0"/>
        <v>1.1696223424302432E-2</v>
      </c>
      <c r="F14" s="12">
        <f t="shared" si="0"/>
        <v>-6.0741178459812828E-3</v>
      </c>
      <c r="G14" s="12">
        <f t="shared" si="0"/>
        <v>-8.6572375531336117E-3</v>
      </c>
    </row>
    <row r="15" spans="1:7" x14ac:dyDescent="0.3">
      <c r="A15" s="4" t="s">
        <v>3</v>
      </c>
      <c r="B15" s="12">
        <v>-8.1257403653564684E-3</v>
      </c>
      <c r="C15" s="12">
        <f t="shared" si="0"/>
        <v>-1.4748049643471581E-2</v>
      </c>
      <c r="D15" s="12">
        <f t="shared" si="0"/>
        <v>-1.0267033473906168E-2</v>
      </c>
      <c r="E15" s="12">
        <f t="shared" si="0"/>
        <v>4.0501047895263181E-3</v>
      </c>
      <c r="F15" s="12">
        <f t="shared" si="0"/>
        <v>-2.5293933185888996E-3</v>
      </c>
      <c r="G15" s="12">
        <f t="shared" si="0"/>
        <v>5.1727146572712992E-3</v>
      </c>
    </row>
    <row r="16" spans="1:7" x14ac:dyDescent="0.3">
      <c r="A16" s="18"/>
      <c r="B16" s="15"/>
      <c r="C16" s="15"/>
      <c r="D16" s="15"/>
      <c r="E16" s="15"/>
      <c r="F16" s="15"/>
      <c r="G16" s="15"/>
    </row>
    <row r="17" spans="1:8" x14ac:dyDescent="0.3">
      <c r="A17" s="16" t="s">
        <v>7</v>
      </c>
      <c r="B17" s="17"/>
      <c r="C17" s="17"/>
      <c r="D17" s="17"/>
      <c r="E17" s="17"/>
      <c r="F17" s="17"/>
      <c r="G17" s="17"/>
    </row>
    <row r="18" spans="1:8" x14ac:dyDescent="0.3">
      <c r="A18" s="19" t="s">
        <v>8</v>
      </c>
      <c r="B18" s="5">
        <v>271732</v>
      </c>
      <c r="C18" s="5">
        <f>'[1] MNOs January 2019'!$D$15</f>
        <v>258343</v>
      </c>
      <c r="D18" s="5">
        <f>'[1]MNOs February 2019'!$D$15</f>
        <v>272817</v>
      </c>
      <c r="E18" s="5">
        <f>'[2] MNOs March 2019'!$D$15</f>
        <v>272661</v>
      </c>
      <c r="F18" s="5">
        <f>'[2] MNOs April 2019'!$D$15</f>
        <v>269544</v>
      </c>
      <c r="G18" s="5">
        <f>'[2]MNOs May 2019'!$D$15</f>
        <v>273915</v>
      </c>
    </row>
    <row r="19" spans="1:8" x14ac:dyDescent="0.3">
      <c r="A19" s="19" t="s">
        <v>0</v>
      </c>
      <c r="B19" s="5">
        <v>6647</v>
      </c>
      <c r="C19" s="5">
        <f>'[1] MNOs January 2019'!$E$15</f>
        <v>6850</v>
      </c>
      <c r="D19" s="5">
        <f>'[1]MNOs February 2019'!$E$15</f>
        <v>6677</v>
      </c>
      <c r="E19" s="5">
        <f>'[2] MNOs March 2019'!$E$15</f>
        <v>9188</v>
      </c>
      <c r="F19" s="5">
        <f>'[2] MNOs April 2019'!$E$15</f>
        <v>9515</v>
      </c>
      <c r="G19" s="5">
        <f>'[2]MNOs May 2019'!$E$15</f>
        <v>10039</v>
      </c>
    </row>
    <row r="20" spans="1:8" x14ac:dyDescent="0.3">
      <c r="A20" s="20" t="s">
        <v>9</v>
      </c>
      <c r="B20" s="10">
        <v>278379</v>
      </c>
      <c r="C20" s="10">
        <f>SUM(C18:C19)</f>
        <v>265193</v>
      </c>
      <c r="D20" s="10">
        <f>SUM(D18:D19)</f>
        <v>279494</v>
      </c>
      <c r="E20" s="10">
        <f>SUM(E18:E19)</f>
        <v>281849</v>
      </c>
      <c r="F20" s="10">
        <f>SUM(F18:F19)</f>
        <v>279059</v>
      </c>
      <c r="G20" s="10">
        <f>SUM(G18:G19)</f>
        <v>283954</v>
      </c>
    </row>
    <row r="21" spans="1:8" x14ac:dyDescent="0.3">
      <c r="A21" s="14" t="s">
        <v>5</v>
      </c>
      <c r="B21" s="12">
        <v>4.4344217932527508E-3</v>
      </c>
      <c r="C21" s="12">
        <f>(C20-B20)/B20</f>
        <v>-4.7367078694872819E-2</v>
      </c>
      <c r="D21" s="12">
        <f>(D20-C20)/C20</f>
        <v>5.3926762772773036E-2</v>
      </c>
      <c r="E21" s="12">
        <f>(E20-D20)/D20</f>
        <v>8.4259411651055119E-3</v>
      </c>
      <c r="F21" s="12">
        <f>(F20-E20)/E20</f>
        <v>-9.8989175054727888E-3</v>
      </c>
      <c r="G21" s="12">
        <f>(G20-F20)/F20</f>
        <v>1.7541093460522687E-2</v>
      </c>
    </row>
    <row r="22" spans="1:8" x14ac:dyDescent="0.3">
      <c r="A22" s="14"/>
      <c r="B22" s="15"/>
      <c r="C22" s="15"/>
      <c r="D22" s="15"/>
      <c r="E22" s="15"/>
      <c r="F22" s="15"/>
      <c r="G22" s="15"/>
    </row>
    <row r="23" spans="1:8" ht="31.2" x14ac:dyDescent="0.3">
      <c r="A23" s="16" t="s">
        <v>10</v>
      </c>
      <c r="B23" s="17"/>
      <c r="C23" s="17"/>
      <c r="D23" s="17"/>
      <c r="E23" s="17"/>
      <c r="F23" s="17"/>
      <c r="G23" s="17"/>
    </row>
    <row r="24" spans="1:8" x14ac:dyDescent="0.3">
      <c r="A24" s="4" t="s">
        <v>8</v>
      </c>
      <c r="B24" s="12">
        <v>3.7048118228930039E-3</v>
      </c>
      <c r="C24" s="12">
        <f t="shared" ref="C24:G25" si="1">(C18-B18)/B18</f>
        <v>-4.9272812918610985E-2</v>
      </c>
      <c r="D24" s="12">
        <f t="shared" si="1"/>
        <v>5.6026290629124849E-2</v>
      </c>
      <c r="E24" s="12">
        <f t="shared" si="1"/>
        <v>-5.7181187389348902E-4</v>
      </c>
      <c r="F24" s="12">
        <f t="shared" si="1"/>
        <v>-1.1431777922035055E-2</v>
      </c>
      <c r="G24" s="12">
        <f t="shared" si="1"/>
        <v>1.6216276377882647E-2</v>
      </c>
    </row>
    <row r="25" spans="1:8" x14ac:dyDescent="0.3">
      <c r="A25" s="4" t="s">
        <v>0</v>
      </c>
      <c r="B25" s="12">
        <v>3.5197009811555831E-2</v>
      </c>
      <c r="C25" s="12">
        <f t="shared" si="1"/>
        <v>3.0540093275161728E-2</v>
      </c>
      <c r="D25" s="12">
        <f t="shared" si="1"/>
        <v>-2.5255474452554744E-2</v>
      </c>
      <c r="E25" s="12">
        <f t="shared" si="1"/>
        <v>0.37606709600119814</v>
      </c>
      <c r="F25" s="12">
        <f t="shared" si="1"/>
        <v>3.5589899869394863E-2</v>
      </c>
      <c r="G25" s="12">
        <f t="shared" si="1"/>
        <v>5.5070940620073568E-2</v>
      </c>
    </row>
    <row r="26" spans="1:8" x14ac:dyDescent="0.3">
      <c r="A26" s="4"/>
      <c r="B26" s="15"/>
      <c r="C26" s="15"/>
      <c r="D26" s="15"/>
      <c r="E26" s="15"/>
      <c r="F26" s="15"/>
      <c r="G26" s="15"/>
    </row>
    <row r="27" spans="1:8" x14ac:dyDescent="0.3">
      <c r="A27" s="14" t="s">
        <v>11</v>
      </c>
      <c r="B27" s="15"/>
      <c r="C27" s="15"/>
      <c r="D27" s="15"/>
      <c r="E27" s="15"/>
      <c r="F27" s="15"/>
      <c r="G27" s="15"/>
    </row>
    <row r="28" spans="1:8" x14ac:dyDescent="0.3">
      <c r="A28" s="21" t="s">
        <v>12</v>
      </c>
      <c r="B28" s="22">
        <v>40934875</v>
      </c>
      <c r="C28" s="22">
        <f>C8</f>
        <v>41271097</v>
      </c>
      <c r="D28" s="22">
        <f>D8</f>
        <v>41235295</v>
      </c>
      <c r="E28" s="22">
        <f>E8</f>
        <v>41602324</v>
      </c>
      <c r="F28" s="22">
        <f>F8</f>
        <v>41362156</v>
      </c>
      <c r="G28" s="22">
        <f>G8</f>
        <v>41193072</v>
      </c>
    </row>
    <row r="29" spans="1:8" x14ac:dyDescent="0.3">
      <c r="A29" s="21" t="s">
        <v>13</v>
      </c>
      <c r="B29" s="22">
        <v>278379</v>
      </c>
      <c r="C29" s="22">
        <f>C20</f>
        <v>265193</v>
      </c>
      <c r="D29" s="22">
        <f>D20</f>
        <v>279494</v>
      </c>
      <c r="E29" s="22">
        <f>E20</f>
        <v>281849</v>
      </c>
      <c r="F29" s="22">
        <f>F20</f>
        <v>279059</v>
      </c>
      <c r="G29" s="22">
        <f>G20</f>
        <v>283954</v>
      </c>
    </row>
    <row r="30" spans="1:8" x14ac:dyDescent="0.3">
      <c r="A30" s="21" t="s">
        <v>14</v>
      </c>
      <c r="B30" s="22">
        <v>41213254</v>
      </c>
      <c r="C30" s="22">
        <f>SUM(C28:C29)</f>
        <v>41536290</v>
      </c>
      <c r="D30" s="22">
        <f>SUM(D28:D29)</f>
        <v>41514789</v>
      </c>
      <c r="E30" s="22">
        <f>SUM(E28:E29)</f>
        <v>41884173</v>
      </c>
      <c r="F30" s="22">
        <f>SUM(F28:F29)</f>
        <v>41641215</v>
      </c>
      <c r="G30" s="22">
        <f>SUM(G28:G29)</f>
        <v>41477026</v>
      </c>
      <c r="H30" s="6"/>
    </row>
    <row r="31" spans="1:8" x14ac:dyDescent="0.3">
      <c r="A31" s="14" t="s">
        <v>5</v>
      </c>
      <c r="B31" s="12">
        <v>1.1834881879875638E-2</v>
      </c>
      <c r="C31" s="12">
        <f>(C30-B30)/B30</f>
        <v>7.8381580838047873E-3</v>
      </c>
      <c r="D31" s="12">
        <f>(D30-C30)/C30</f>
        <v>-5.1764372793044349E-4</v>
      </c>
      <c r="E31" s="12">
        <f>(E30-D30)/D30</f>
        <v>8.8976484982255365E-3</v>
      </c>
      <c r="F31" s="12">
        <f>(F30-E30)/E30</f>
        <v>-5.8007114047590241E-3</v>
      </c>
      <c r="G31" s="12">
        <f>(G30-F30)/F30</f>
        <v>-3.9429445082234029E-3</v>
      </c>
    </row>
    <row r="32" spans="1:8" x14ac:dyDescent="0.3">
      <c r="A32" s="21"/>
      <c r="B32" s="15"/>
      <c r="C32" s="15"/>
      <c r="D32" s="15"/>
      <c r="E32" s="15"/>
      <c r="F32" s="15"/>
      <c r="G32" s="15"/>
    </row>
    <row r="33" spans="1:8" x14ac:dyDescent="0.3">
      <c r="A33" s="14" t="s">
        <v>15</v>
      </c>
      <c r="B33" s="24">
        <v>29474850.884917848</v>
      </c>
      <c r="C33" s="5">
        <f>$B$34*B33</f>
        <v>29533800.586687684</v>
      </c>
      <c r="D33" s="5">
        <f>$B$34*C33</f>
        <v>29592868.187861059</v>
      </c>
      <c r="E33" s="5">
        <f>$B$34*D33</f>
        <v>29652053.924236782</v>
      </c>
      <c r="F33" s="5">
        <f>$B$34*E33</f>
        <v>29711358.032085255</v>
      </c>
      <c r="G33" s="5">
        <f>$B$34*F33</f>
        <v>29770780.748149425</v>
      </c>
    </row>
    <row r="34" spans="1:8" ht="15" customHeight="1" x14ac:dyDescent="0.3">
      <c r="A34" s="21" t="s">
        <v>16</v>
      </c>
      <c r="B34" s="33">
        <v>1.002</v>
      </c>
      <c r="C34" s="15"/>
      <c r="D34" s="15"/>
      <c r="E34" s="5"/>
      <c r="F34" s="15"/>
      <c r="G34" s="15"/>
    </row>
    <row r="35" spans="1:8" x14ac:dyDescent="0.3">
      <c r="A35" s="16" t="s">
        <v>17</v>
      </c>
      <c r="B35" s="17"/>
      <c r="C35" s="17"/>
      <c r="D35" s="17"/>
      <c r="E35" s="17"/>
      <c r="F35" s="17"/>
      <c r="G35" s="17"/>
    </row>
    <row r="36" spans="1:8" x14ac:dyDescent="0.3">
      <c r="A36" s="21" t="s">
        <v>18</v>
      </c>
      <c r="B36" s="12">
        <v>1.3888068563884133</v>
      </c>
      <c r="C36" s="12">
        <f>C28/C33</f>
        <v>1.3974190988004058</v>
      </c>
      <c r="D36" s="12">
        <f>D28/D33</f>
        <v>1.3934200206019449</v>
      </c>
      <c r="E36" s="12">
        <f>E28/E33</f>
        <v>1.4030166040537042</v>
      </c>
      <c r="F36" s="12">
        <f>F28/F33</f>
        <v>1.3921327983504848</v>
      </c>
      <c r="G36" s="12">
        <f>G28/G33</f>
        <v>1.3836745615937733</v>
      </c>
      <c r="H36" s="26"/>
    </row>
    <row r="37" spans="1:8" x14ac:dyDescent="0.3">
      <c r="A37" s="21" t="s">
        <v>13</v>
      </c>
      <c r="B37" s="12">
        <v>9.4446279333832116E-3</v>
      </c>
      <c r="C37" s="12">
        <f>C29/C33</f>
        <v>8.9793048890407737E-3</v>
      </c>
      <c r="D37" s="12">
        <f>D29/D33</f>
        <v>9.4446404527509745E-3</v>
      </c>
      <c r="E37" s="12">
        <f>E29/E33</f>
        <v>9.5052100174964366E-3</v>
      </c>
      <c r="F37" s="12">
        <f>F29/F33</f>
        <v>9.3923340595419621E-3</v>
      </c>
      <c r="G37" s="12">
        <f>G29/G33</f>
        <v>9.53800984939405E-3</v>
      </c>
      <c r="H37" s="27"/>
    </row>
    <row r="38" spans="1:8" x14ac:dyDescent="0.3">
      <c r="A38" s="14" t="s">
        <v>19</v>
      </c>
      <c r="B38" s="28">
        <v>1.3982514843217966</v>
      </c>
      <c r="C38" s="12">
        <f>C30/C33</f>
        <v>1.4063984036894466</v>
      </c>
      <c r="D38" s="12">
        <f>D30/D33</f>
        <v>1.402864661054696</v>
      </c>
      <c r="E38" s="12">
        <f>E30/E33</f>
        <v>1.4125218140712006</v>
      </c>
      <c r="F38" s="12">
        <f>F30/F33</f>
        <v>1.4015251324100269</v>
      </c>
      <c r="G38" s="12">
        <f>G30/G33</f>
        <v>1.3932125714431673</v>
      </c>
      <c r="H38" s="8"/>
    </row>
    <row r="39" spans="1:8" x14ac:dyDescent="0.3">
      <c r="A39" s="14"/>
      <c r="B39" s="15"/>
      <c r="C39" s="15"/>
      <c r="D39" s="15"/>
      <c r="E39" s="15"/>
      <c r="F39" s="15"/>
      <c r="G39" s="15"/>
    </row>
    <row r="40" spans="1:8" x14ac:dyDescent="0.3">
      <c r="A40" s="14" t="s">
        <v>20</v>
      </c>
      <c r="B40" s="15"/>
      <c r="C40" s="15"/>
      <c r="D40" s="15"/>
      <c r="E40" s="15"/>
      <c r="F40" s="15"/>
      <c r="G40" s="15"/>
    </row>
    <row r="41" spans="1:8" x14ac:dyDescent="0.3">
      <c r="A41" s="21" t="s">
        <v>12</v>
      </c>
      <c r="B41" s="12">
        <v>0.99324540110324699</v>
      </c>
      <c r="C41" s="12">
        <f>C28/C30</f>
        <v>0.99361539030086699</v>
      </c>
      <c r="D41" s="12">
        <f>D28/D30</f>
        <v>0.99326760398565439</v>
      </c>
      <c r="E41" s="12">
        <f>E28/E30</f>
        <v>0.99327075169897705</v>
      </c>
      <c r="F41" s="12">
        <f>F28/F30</f>
        <v>0.99329849044990637</v>
      </c>
      <c r="G41" s="12">
        <f>G28/G30</f>
        <v>0.99315394502971355</v>
      </c>
    </row>
    <row r="42" spans="1:8" x14ac:dyDescent="0.3">
      <c r="A42" s="21" t="s">
        <v>13</v>
      </c>
      <c r="B42" s="12">
        <v>6.7545988967529719E-3</v>
      </c>
      <c r="C42" s="12">
        <f>C29/C30</f>
        <v>6.3846096991329749E-3</v>
      </c>
      <c r="D42" s="12">
        <f>D29/D30</f>
        <v>6.7323960143456348E-3</v>
      </c>
      <c r="E42" s="12">
        <f>E29/E30</f>
        <v>6.7292483010229186E-3</v>
      </c>
      <c r="F42" s="12">
        <f>F29/F30</f>
        <v>6.7015095500935788E-3</v>
      </c>
      <c r="G42" s="12">
        <f>G29/G30</f>
        <v>6.8460549702864422E-3</v>
      </c>
    </row>
    <row r="43" spans="1:8" x14ac:dyDescent="0.3">
      <c r="A43" s="21"/>
      <c r="B43" s="15"/>
      <c r="C43" s="15"/>
      <c r="D43" s="15"/>
      <c r="E43" s="15"/>
      <c r="F43" s="15"/>
      <c r="G43" s="15"/>
    </row>
    <row r="44" spans="1:8" ht="31.2" x14ac:dyDescent="0.3">
      <c r="A44" s="29" t="s">
        <v>21</v>
      </c>
      <c r="B44" s="17"/>
      <c r="C44" s="17"/>
      <c r="D44" s="17"/>
      <c r="E44" s="17"/>
      <c r="F44" s="17"/>
      <c r="G44" s="17"/>
    </row>
    <row r="45" spans="1:8" x14ac:dyDescent="0.3">
      <c r="A45" s="4" t="s">
        <v>0</v>
      </c>
      <c r="B45" s="12">
        <v>0.25136246293655473</v>
      </c>
      <c r="C45" s="12">
        <f>C4/C8</f>
        <v>0.24465152937417681</v>
      </c>
      <c r="D45" s="12">
        <f>D4/D8</f>
        <v>0.23738998350806026</v>
      </c>
      <c r="E45" s="12">
        <f>E4/E8</f>
        <v>0.23554304322037395</v>
      </c>
      <c r="F45" s="12">
        <f>F4/F8</f>
        <v>0.22975898548421897</v>
      </c>
      <c r="G45" s="12">
        <f>G4/G8</f>
        <v>0.22173908272730911</v>
      </c>
    </row>
    <row r="46" spans="1:8" x14ac:dyDescent="0.3">
      <c r="A46" s="4" t="s">
        <v>1</v>
      </c>
      <c r="B46" s="12">
        <v>0.49084791391203708</v>
      </c>
      <c r="C46" s="12">
        <f>C5/C8</f>
        <v>0.49413721665794347</v>
      </c>
      <c r="D46" s="12">
        <f>D5/D8</f>
        <v>0.49816600075251066</v>
      </c>
      <c r="E46" s="12">
        <f>E5/E8</f>
        <v>0.49941274915314826</v>
      </c>
      <c r="F46" s="12">
        <f>F5/F8</f>
        <v>0.50521505697140157</v>
      </c>
      <c r="G46" s="12">
        <f>G5/G8</f>
        <v>0.51420850574096533</v>
      </c>
    </row>
    <row r="47" spans="1:8" x14ac:dyDescent="0.3">
      <c r="A47" s="4" t="s">
        <v>2</v>
      </c>
      <c r="B47" s="12">
        <v>0.23972795812861283</v>
      </c>
      <c r="C47" s="12">
        <f>C6/C8</f>
        <v>0.24356093563493114</v>
      </c>
      <c r="D47" s="12">
        <f>D6/D8</f>
        <v>0.24695974649872154</v>
      </c>
      <c r="E47" s="12">
        <f>E6/E8</f>
        <v>0.24764400181105267</v>
      </c>
      <c r="F47" s="12">
        <f>F6/F8</f>
        <v>0.24756898552386872</v>
      </c>
      <c r="G47" s="12">
        <f>G6/G8</f>
        <v>0.24643311380127222</v>
      </c>
    </row>
    <row r="48" spans="1:8" x14ac:dyDescent="0.3">
      <c r="A48" s="4" t="s">
        <v>3</v>
      </c>
      <c r="B48" s="12">
        <v>1.8061665022795353E-2</v>
      </c>
      <c r="C48" s="12">
        <f>C7/C8</f>
        <v>1.7650318332948601E-2</v>
      </c>
      <c r="D48" s="12">
        <f>D7/D8</f>
        <v>1.7484269240707506E-2</v>
      </c>
      <c r="E48" s="12">
        <f>E7/E8</f>
        <v>1.7400205815425118E-2</v>
      </c>
      <c r="F48" s="12">
        <f>F7/F8</f>
        <v>1.745697202051073E-2</v>
      </c>
      <c r="G48" s="12">
        <f>G7/G8</f>
        <v>1.7619297730453315E-2</v>
      </c>
    </row>
    <row r="49" spans="1:7" x14ac:dyDescent="0.3">
      <c r="A49" s="30" t="s">
        <v>22</v>
      </c>
      <c r="B49" s="31">
        <v>1</v>
      </c>
      <c r="C49" s="31">
        <f>SUM(C45:C48)</f>
        <v>1</v>
      </c>
      <c r="D49" s="31">
        <f>SUM(D45:D48)</f>
        <v>1</v>
      </c>
      <c r="E49" s="31">
        <f>SUM(E45:E48)</f>
        <v>0.99999999999999989</v>
      </c>
      <c r="F49" s="31">
        <f>SUM(F45:F48)</f>
        <v>1</v>
      </c>
      <c r="G49" s="32">
        <f>SUM(G45:G48)</f>
        <v>1</v>
      </c>
    </row>
    <row r="50" spans="1:7" x14ac:dyDescent="0.3">
      <c r="A50" s="15"/>
      <c r="B50" s="15"/>
      <c r="C50" s="15"/>
      <c r="D50" s="15"/>
      <c r="E50" s="15"/>
      <c r="F50" s="15"/>
      <c r="G50" s="15"/>
    </row>
    <row r="51" spans="1:7" ht="31.2" x14ac:dyDescent="0.3">
      <c r="A51" s="29" t="s">
        <v>23</v>
      </c>
      <c r="B51" s="17"/>
      <c r="C51" s="17"/>
      <c r="D51" s="17"/>
      <c r="E51" s="17"/>
      <c r="F51" s="17"/>
      <c r="G51" s="17"/>
    </row>
    <row r="52" spans="1:7" x14ac:dyDescent="0.3">
      <c r="A52" s="4" t="s">
        <v>8</v>
      </c>
      <c r="B52" s="12">
        <v>0.97612248050319883</v>
      </c>
      <c r="C52" s="12">
        <f>C18/C20</f>
        <v>0.97416975561195052</v>
      </c>
      <c r="D52" s="12">
        <f>D18/D20</f>
        <v>0.97611039950768175</v>
      </c>
      <c r="E52" s="12">
        <f>E18/E20</f>
        <v>0.96740098421495202</v>
      </c>
      <c r="F52" s="12">
        <f>F18/F20</f>
        <v>0.96590326776774804</v>
      </c>
      <c r="G52" s="12">
        <f>G18/G20</f>
        <v>0.96464568204709211</v>
      </c>
    </row>
    <row r="53" spans="1:7" x14ac:dyDescent="0.3">
      <c r="A53" s="4" t="s">
        <v>24</v>
      </c>
      <c r="B53" s="12">
        <v>2.3877519496801124E-2</v>
      </c>
      <c r="C53" s="12">
        <f>C19/C20</f>
        <v>2.5830244388049459E-2</v>
      </c>
      <c r="D53" s="12">
        <f>D19/D20</f>
        <v>2.3889600492318259E-2</v>
      </c>
      <c r="E53" s="12">
        <f>E19/E20</f>
        <v>3.2599015785048022E-2</v>
      </c>
      <c r="F53" s="12">
        <f>F19/F20</f>
        <v>3.4096732232251958E-2</v>
      </c>
      <c r="G53" s="12">
        <f>G19/G20</f>
        <v>3.5354317952907867E-2</v>
      </c>
    </row>
    <row r="54" spans="1:7" x14ac:dyDescent="0.3">
      <c r="A54" s="30" t="s">
        <v>19</v>
      </c>
      <c r="B54" s="32">
        <v>1</v>
      </c>
      <c r="C54" s="32">
        <f>SUM(C52:C53)</f>
        <v>1</v>
      </c>
      <c r="D54" s="32">
        <f>SUM(D52:D53)</f>
        <v>1</v>
      </c>
      <c r="E54" s="32">
        <f>SUM(E52:E53)</f>
        <v>1</v>
      </c>
      <c r="F54" s="32">
        <f>SUM(F52:F53)</f>
        <v>1</v>
      </c>
      <c r="G54" s="32">
        <f>SUM(G52:G53)</f>
        <v>1</v>
      </c>
    </row>
  </sheetData>
  <mergeCells count="1">
    <mergeCell ref="A2:G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D2" workbookViewId="0">
      <selection activeCell="M13" sqref="M1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54"/>
  <sheetViews>
    <sheetView workbookViewId="0">
      <selection activeCell="H19" sqref="H19"/>
    </sheetView>
  </sheetViews>
  <sheetFormatPr defaultColWidth="9.109375" defaultRowHeight="15.6" x14ac:dyDescent="0.3"/>
  <cols>
    <col min="1" max="1" width="37.5546875" style="1" customWidth="1"/>
    <col min="2" max="3" width="15.44140625" style="1" customWidth="1"/>
    <col min="4" max="4" width="15.6640625" style="1" customWidth="1"/>
    <col min="5" max="5" width="15.6640625" style="1" bestFit="1" customWidth="1"/>
    <col min="6" max="6" width="14.5546875" style="1" customWidth="1"/>
    <col min="7" max="7" width="9.109375" style="1"/>
    <col min="8" max="8" width="12.6640625" style="1" bestFit="1" customWidth="1"/>
    <col min="9" max="16384" width="9.109375" style="1"/>
  </cols>
  <sheetData>
    <row r="2" spans="1:7" x14ac:dyDescent="0.3">
      <c r="A2" s="35" t="s">
        <v>29</v>
      </c>
      <c r="B2" s="35"/>
      <c r="C2" s="35"/>
      <c r="D2" s="35"/>
      <c r="E2" s="35"/>
      <c r="F2" s="35"/>
    </row>
    <row r="3" spans="1:7" ht="31.2" x14ac:dyDescent="0.3">
      <c r="A3" s="2" t="s">
        <v>26</v>
      </c>
      <c r="B3" s="3">
        <v>43435</v>
      </c>
      <c r="C3" s="3">
        <v>43466</v>
      </c>
      <c r="D3" s="3">
        <v>43497</v>
      </c>
      <c r="E3" s="3">
        <v>43525</v>
      </c>
      <c r="F3" s="3">
        <v>43556</v>
      </c>
    </row>
    <row r="4" spans="1:7" x14ac:dyDescent="0.3">
      <c r="A4" s="4" t="s">
        <v>0</v>
      </c>
      <c r="B4" s="5">
        <v>10289491</v>
      </c>
      <c r="C4" s="5">
        <f>'[1] MNOs January 2019'!$E$6</f>
        <v>10097037</v>
      </c>
      <c r="D4" s="5">
        <f>'[1]MNOs February 2019'!$E$6</f>
        <v>9788846</v>
      </c>
      <c r="E4" s="5">
        <f>'[2] MNOs March 2019'!$E$6</f>
        <v>9799138</v>
      </c>
      <c r="F4" s="5">
        <f>'[2] MNOs April 2019'!$E$6</f>
        <v>9503327</v>
      </c>
    </row>
    <row r="5" spans="1:7" x14ac:dyDescent="0.3">
      <c r="A5" s="4" t="s">
        <v>1</v>
      </c>
      <c r="B5" s="5">
        <v>20092798</v>
      </c>
      <c r="C5" s="5">
        <f>'[1] MNOs January 2019'!$B$6</f>
        <v>20393585</v>
      </c>
      <c r="D5" s="5">
        <f>'[1]MNOs February 2019'!$B$6</f>
        <v>20542022</v>
      </c>
      <c r="E5" s="5">
        <f>'[2] MNOs March 2019'!$B$6</f>
        <v>20776731</v>
      </c>
      <c r="F5" s="5">
        <f>'[2] MNOs April 2019'!$B$6</f>
        <v>20896784</v>
      </c>
    </row>
    <row r="6" spans="1:7" x14ac:dyDescent="0.3">
      <c r="A6" s="4" t="s">
        <v>2</v>
      </c>
      <c r="B6" s="5">
        <v>9813234</v>
      </c>
      <c r="C6" s="5">
        <f>'[1] MNOs January 2019'!$D$6</f>
        <v>10052027</v>
      </c>
      <c r="D6" s="5">
        <f>'[1]MNOs February 2019'!$D$6</f>
        <v>10183458</v>
      </c>
      <c r="E6" s="5">
        <f>'[2] MNOs March 2019'!$D$6</f>
        <v>10302566</v>
      </c>
      <c r="F6" s="5">
        <f>'[2] MNOs April 2019'!$D$6</f>
        <v>10239987</v>
      </c>
    </row>
    <row r="7" spans="1:7" x14ac:dyDescent="0.3">
      <c r="A7" s="4" t="s">
        <v>3</v>
      </c>
      <c r="B7" s="5">
        <v>739352</v>
      </c>
      <c r="C7" s="5">
        <f>'[1] MNOs January 2019'!$C$6</f>
        <v>728448</v>
      </c>
      <c r="D7" s="5">
        <f>'[1]MNOs February 2019'!$C$6</f>
        <v>720969</v>
      </c>
      <c r="E7" s="5">
        <f>'[2] MNOs March 2019'!$C$6</f>
        <v>723889</v>
      </c>
      <c r="F7" s="5">
        <f>'[2] MNOs April 2019'!$C$6</f>
        <v>722058</v>
      </c>
    </row>
    <row r="8" spans="1:7" x14ac:dyDescent="0.3">
      <c r="A8" s="9" t="s">
        <v>4</v>
      </c>
      <c r="B8" s="10">
        <v>40934875</v>
      </c>
      <c r="C8" s="10">
        <f>SUM(C4:C7)</f>
        <v>41271097</v>
      </c>
      <c r="D8" s="10">
        <f>SUM(D4:D7)</f>
        <v>41235295</v>
      </c>
      <c r="E8" s="10">
        <f>SUM(E4:E7)</f>
        <v>41602324</v>
      </c>
      <c r="F8" s="10">
        <f>SUM(F4:F7)</f>
        <v>41362156</v>
      </c>
    </row>
    <row r="9" spans="1:7" x14ac:dyDescent="0.3">
      <c r="A9" s="11" t="s">
        <v>5</v>
      </c>
      <c r="B9" s="12">
        <v>1.1885582298239324E-2</v>
      </c>
      <c r="C9" s="12">
        <f>(C8-B8)/B8</f>
        <v>8.2135831610576551E-3</v>
      </c>
      <c r="D9" s="12">
        <f>(D8-C8)/C8</f>
        <v>-8.6748360480943848E-4</v>
      </c>
      <c r="E9" s="12">
        <f>(E8-D8)/D8</f>
        <v>8.9008457439191356E-3</v>
      </c>
      <c r="F9" s="12">
        <f>(F8-E8)/E8</f>
        <v>-5.7729467228801934E-3</v>
      </c>
    </row>
    <row r="10" spans="1:7" x14ac:dyDescent="0.3">
      <c r="A10" s="14"/>
      <c r="B10" s="15"/>
      <c r="C10" s="15"/>
      <c r="D10" s="15"/>
      <c r="E10" s="12"/>
      <c r="F10" s="15"/>
    </row>
    <row r="11" spans="1:7" ht="31.2" x14ac:dyDescent="0.3">
      <c r="A11" s="16" t="s">
        <v>6</v>
      </c>
      <c r="B11" s="17"/>
      <c r="C11" s="17"/>
      <c r="D11" s="17"/>
      <c r="E11" s="17"/>
      <c r="F11" s="17"/>
      <c r="G11" s="6"/>
    </row>
    <row r="12" spans="1:7" x14ac:dyDescent="0.3">
      <c r="A12" s="4" t="s">
        <v>0</v>
      </c>
      <c r="B12" s="12">
        <v>-5.1033278861093469E-3</v>
      </c>
      <c r="C12" s="12">
        <f>(C4-B4)/B4</f>
        <v>-1.8703937833270859E-2</v>
      </c>
      <c r="D12" s="12">
        <f>(D4-C4)/C4</f>
        <v>-3.0522914791735436E-2</v>
      </c>
      <c r="E12" s="12">
        <f>(E4-D4)/D4</f>
        <v>1.0514007473403913E-3</v>
      </c>
      <c r="F12" s="12">
        <f>(F4-E4)/E4</f>
        <v>-3.0187451181930492E-2</v>
      </c>
    </row>
    <row r="13" spans="1:7" x14ac:dyDescent="0.3">
      <c r="A13" s="4" t="s">
        <v>1</v>
      </c>
      <c r="B13" s="12">
        <v>1.684467995563551E-2</v>
      </c>
      <c r="C13" s="12">
        <f t="shared" ref="C13:F15" si="0">(C5-B5)/B5</f>
        <v>1.496989120181271E-2</v>
      </c>
      <c r="D13" s="12">
        <f t="shared" si="0"/>
        <v>7.278612367565585E-3</v>
      </c>
      <c r="E13" s="12">
        <f t="shared" si="0"/>
        <v>1.1425798297752773E-2</v>
      </c>
      <c r="F13" s="12">
        <f t="shared" si="0"/>
        <v>5.7782429776849879E-3</v>
      </c>
    </row>
    <row r="14" spans="1:7" x14ac:dyDescent="0.3">
      <c r="A14" s="4" t="s">
        <v>2</v>
      </c>
      <c r="B14" s="12">
        <v>2.1527983297015635E-2</v>
      </c>
      <c r="C14" s="12">
        <f t="shared" si="0"/>
        <v>2.4333772128535811E-2</v>
      </c>
      <c r="D14" s="12">
        <f t="shared" si="0"/>
        <v>1.307507431088277E-2</v>
      </c>
      <c r="E14" s="12">
        <f t="shared" si="0"/>
        <v>1.1696223424302432E-2</v>
      </c>
      <c r="F14" s="12">
        <f t="shared" si="0"/>
        <v>-6.0741178459812828E-3</v>
      </c>
    </row>
    <row r="15" spans="1:7" x14ac:dyDescent="0.3">
      <c r="A15" s="4" t="s">
        <v>3</v>
      </c>
      <c r="B15" s="12">
        <v>-8.1257403653564684E-3</v>
      </c>
      <c r="C15" s="12">
        <f t="shared" si="0"/>
        <v>-1.4748049643471581E-2</v>
      </c>
      <c r="D15" s="12">
        <f t="shared" si="0"/>
        <v>-1.0267033473906168E-2</v>
      </c>
      <c r="E15" s="12">
        <f t="shared" si="0"/>
        <v>4.0501047895263181E-3</v>
      </c>
      <c r="F15" s="12">
        <f t="shared" si="0"/>
        <v>-2.5293933185888996E-3</v>
      </c>
    </row>
    <row r="16" spans="1:7" x14ac:dyDescent="0.3">
      <c r="A16" s="18"/>
      <c r="B16" s="15"/>
      <c r="C16" s="15"/>
      <c r="D16" s="15"/>
      <c r="E16" s="15"/>
      <c r="F16" s="15"/>
    </row>
    <row r="17" spans="1:8" x14ac:dyDescent="0.3">
      <c r="A17" s="16" t="s">
        <v>7</v>
      </c>
      <c r="B17" s="17"/>
      <c r="C17" s="17"/>
      <c r="D17" s="17"/>
      <c r="E17" s="17"/>
      <c r="F17" s="17"/>
    </row>
    <row r="18" spans="1:8" x14ac:dyDescent="0.3">
      <c r="A18" s="19" t="s">
        <v>8</v>
      </c>
      <c r="B18" s="5">
        <v>271732</v>
      </c>
      <c r="C18" s="5">
        <f>'[1] MNOs January 2019'!$D$15</f>
        <v>258343</v>
      </c>
      <c r="D18" s="5">
        <f>'[1]MNOs February 2019'!$D$15</f>
        <v>272817</v>
      </c>
      <c r="E18" s="5">
        <f>'[2] MNOs March 2019'!$D$15</f>
        <v>272661</v>
      </c>
      <c r="F18" s="5">
        <f>'[2] MNOs April 2019'!$D$15</f>
        <v>269544</v>
      </c>
    </row>
    <row r="19" spans="1:8" x14ac:dyDescent="0.3">
      <c r="A19" s="19" t="s">
        <v>0</v>
      </c>
      <c r="B19" s="5">
        <v>6647</v>
      </c>
      <c r="C19" s="5">
        <f>'[1] MNOs January 2019'!$E$15</f>
        <v>6850</v>
      </c>
      <c r="D19" s="5">
        <f>'[1]MNOs February 2019'!$E$15</f>
        <v>6677</v>
      </c>
      <c r="E19" s="5">
        <f>'[2] MNOs March 2019'!$E$15</f>
        <v>9188</v>
      </c>
      <c r="F19" s="5">
        <f>'[2] MNOs April 2019'!$E$15</f>
        <v>9515</v>
      </c>
    </row>
    <row r="20" spans="1:8" x14ac:dyDescent="0.3">
      <c r="A20" s="20" t="s">
        <v>9</v>
      </c>
      <c r="B20" s="10">
        <v>278379</v>
      </c>
      <c r="C20" s="10">
        <f>SUM(C18:C19)</f>
        <v>265193</v>
      </c>
      <c r="D20" s="10">
        <f>SUM(D18:D19)</f>
        <v>279494</v>
      </c>
      <c r="E20" s="10">
        <f>SUM(E18:E19)</f>
        <v>281849</v>
      </c>
      <c r="F20" s="10">
        <f>SUM(F18:F19)</f>
        <v>279059</v>
      </c>
    </row>
    <row r="21" spans="1:8" x14ac:dyDescent="0.3">
      <c r="A21" s="14" t="s">
        <v>5</v>
      </c>
      <c r="B21" s="12">
        <v>4.4344217932527508E-3</v>
      </c>
      <c r="C21" s="12">
        <f>(C20-B20)/B20</f>
        <v>-4.7367078694872819E-2</v>
      </c>
      <c r="D21" s="12">
        <f>(D20-C20)/C20</f>
        <v>5.3926762772773036E-2</v>
      </c>
      <c r="E21" s="12">
        <f>(E20-D20)/D20</f>
        <v>8.4259411651055119E-3</v>
      </c>
      <c r="F21" s="12">
        <f>(F20-E20)/E20</f>
        <v>-9.8989175054727888E-3</v>
      </c>
    </row>
    <row r="22" spans="1:8" x14ac:dyDescent="0.3">
      <c r="A22" s="14"/>
      <c r="B22" s="15"/>
      <c r="C22" s="15"/>
      <c r="D22" s="15"/>
      <c r="E22" s="15"/>
      <c r="F22" s="15"/>
    </row>
    <row r="23" spans="1:8" ht="31.2" x14ac:dyDescent="0.3">
      <c r="A23" s="16" t="s">
        <v>10</v>
      </c>
      <c r="B23" s="17"/>
      <c r="C23" s="17"/>
      <c r="D23" s="17"/>
      <c r="E23" s="17"/>
      <c r="F23" s="17"/>
    </row>
    <row r="24" spans="1:8" x14ac:dyDescent="0.3">
      <c r="A24" s="4" t="s">
        <v>8</v>
      </c>
      <c r="B24" s="12">
        <v>3.7048118228930039E-3</v>
      </c>
      <c r="C24" s="12">
        <f t="shared" ref="C24:F25" si="1">(C18-B18)/B18</f>
        <v>-4.9272812918610985E-2</v>
      </c>
      <c r="D24" s="12">
        <f t="shared" si="1"/>
        <v>5.6026290629124849E-2</v>
      </c>
      <c r="E24" s="12">
        <f t="shared" si="1"/>
        <v>-5.7181187389348902E-4</v>
      </c>
      <c r="F24" s="12">
        <f t="shared" si="1"/>
        <v>-1.1431777922035055E-2</v>
      </c>
    </row>
    <row r="25" spans="1:8" x14ac:dyDescent="0.3">
      <c r="A25" s="4" t="s">
        <v>0</v>
      </c>
      <c r="B25" s="12">
        <v>3.5197009811555831E-2</v>
      </c>
      <c r="C25" s="12">
        <f t="shared" si="1"/>
        <v>3.0540093275161728E-2</v>
      </c>
      <c r="D25" s="12">
        <f t="shared" si="1"/>
        <v>-2.5255474452554744E-2</v>
      </c>
      <c r="E25" s="12">
        <f t="shared" si="1"/>
        <v>0.37606709600119814</v>
      </c>
      <c r="F25" s="12">
        <f t="shared" si="1"/>
        <v>3.5589899869394863E-2</v>
      </c>
    </row>
    <row r="26" spans="1:8" x14ac:dyDescent="0.3">
      <c r="A26" s="4"/>
      <c r="B26" s="15"/>
      <c r="C26" s="15"/>
      <c r="D26" s="15"/>
      <c r="E26" s="15"/>
      <c r="F26" s="15"/>
    </row>
    <row r="27" spans="1:8" x14ac:dyDescent="0.3">
      <c r="A27" s="14" t="s">
        <v>11</v>
      </c>
      <c r="B27" s="15"/>
      <c r="C27" s="15"/>
      <c r="D27" s="15"/>
      <c r="E27" s="15"/>
      <c r="F27" s="15"/>
    </row>
    <row r="28" spans="1:8" x14ac:dyDescent="0.3">
      <c r="A28" s="21" t="s">
        <v>12</v>
      </c>
      <c r="B28" s="22">
        <v>40934875</v>
      </c>
      <c r="C28" s="22">
        <f>C8</f>
        <v>41271097</v>
      </c>
      <c r="D28" s="22">
        <f>D8</f>
        <v>41235295</v>
      </c>
      <c r="E28" s="22">
        <f>E8</f>
        <v>41602324</v>
      </c>
      <c r="F28" s="22">
        <f>F8</f>
        <v>41362156</v>
      </c>
    </row>
    <row r="29" spans="1:8" x14ac:dyDescent="0.3">
      <c r="A29" s="21" t="s">
        <v>13</v>
      </c>
      <c r="B29" s="22">
        <v>278379</v>
      </c>
      <c r="C29" s="22">
        <f>C20</f>
        <v>265193</v>
      </c>
      <c r="D29" s="22">
        <f>D20</f>
        <v>279494</v>
      </c>
      <c r="E29" s="22">
        <f>E20</f>
        <v>281849</v>
      </c>
      <c r="F29" s="22">
        <f>F20</f>
        <v>279059</v>
      </c>
    </row>
    <row r="30" spans="1:8" x14ac:dyDescent="0.3">
      <c r="A30" s="21" t="s">
        <v>14</v>
      </c>
      <c r="B30" s="22">
        <v>41213254</v>
      </c>
      <c r="C30" s="22">
        <f>SUM(C28:C29)</f>
        <v>41536290</v>
      </c>
      <c r="D30" s="22">
        <f>SUM(D28:D29)</f>
        <v>41514789</v>
      </c>
      <c r="E30" s="22">
        <f>SUM(E28:E29)</f>
        <v>41884173</v>
      </c>
      <c r="F30" s="22">
        <f>SUM(F28:F29)</f>
        <v>41641215</v>
      </c>
      <c r="H30" s="6"/>
    </row>
    <row r="31" spans="1:8" x14ac:dyDescent="0.3">
      <c r="A31" s="14" t="s">
        <v>5</v>
      </c>
      <c r="B31" s="12">
        <v>1.1834881879875638E-2</v>
      </c>
      <c r="C31" s="12">
        <f>(C30-B30)/B30</f>
        <v>7.8381580838047873E-3</v>
      </c>
      <c r="D31" s="12">
        <f>(D30-C30)/C30</f>
        <v>-5.1764372793044349E-4</v>
      </c>
      <c r="E31" s="12">
        <f>(E30-D30)/D30</f>
        <v>8.8976484982255365E-3</v>
      </c>
      <c r="F31" s="12">
        <f>(F30-E30)/E30</f>
        <v>-5.8007114047590241E-3</v>
      </c>
    </row>
    <row r="32" spans="1:8" x14ac:dyDescent="0.3">
      <c r="A32" s="21"/>
      <c r="B32" s="15"/>
      <c r="C32" s="15"/>
      <c r="D32" s="15"/>
      <c r="E32" s="15"/>
      <c r="F32" s="15"/>
    </row>
    <row r="33" spans="1:8" x14ac:dyDescent="0.3">
      <c r="A33" s="14" t="s">
        <v>15</v>
      </c>
      <c r="B33" s="24">
        <v>29474850.884917848</v>
      </c>
      <c r="C33" s="5">
        <f>$B$34*B33</f>
        <v>29533800.586687684</v>
      </c>
      <c r="D33" s="5">
        <f>$B$34*C33</f>
        <v>29592868.187861059</v>
      </c>
      <c r="E33" s="5">
        <f>$B$34*D33</f>
        <v>29652053.924236782</v>
      </c>
      <c r="F33" s="5">
        <f>$B$34*E33</f>
        <v>29711358.032085255</v>
      </c>
    </row>
    <row r="34" spans="1:8" ht="15" customHeight="1" x14ac:dyDescent="0.3">
      <c r="A34" s="21" t="s">
        <v>16</v>
      </c>
      <c r="B34" s="33">
        <v>1.002</v>
      </c>
      <c r="C34" s="15"/>
      <c r="D34" s="15"/>
      <c r="E34" s="5"/>
      <c r="F34" s="15"/>
    </row>
    <row r="35" spans="1:8" x14ac:dyDescent="0.3">
      <c r="A35" s="16" t="s">
        <v>17</v>
      </c>
      <c r="B35" s="17"/>
      <c r="C35" s="17"/>
      <c r="D35" s="17"/>
      <c r="E35" s="17"/>
      <c r="F35" s="17"/>
    </row>
    <row r="36" spans="1:8" x14ac:dyDescent="0.3">
      <c r="A36" s="21" t="s">
        <v>18</v>
      </c>
      <c r="B36" s="12">
        <v>1.3888068563884133</v>
      </c>
      <c r="C36" s="12">
        <f>C28/C33</f>
        <v>1.3974190988004058</v>
      </c>
      <c r="D36" s="12">
        <f>D28/D33</f>
        <v>1.3934200206019449</v>
      </c>
      <c r="E36" s="12">
        <f>E28/E33</f>
        <v>1.4030166040537042</v>
      </c>
      <c r="F36" s="12">
        <f>F28/F33</f>
        <v>1.3921327983504848</v>
      </c>
      <c r="H36" s="26"/>
    </row>
    <row r="37" spans="1:8" x14ac:dyDescent="0.3">
      <c r="A37" s="21" t="s">
        <v>13</v>
      </c>
      <c r="B37" s="12">
        <v>9.4446279333832116E-3</v>
      </c>
      <c r="C37" s="12">
        <f>C29/C33</f>
        <v>8.9793048890407737E-3</v>
      </c>
      <c r="D37" s="12">
        <f>D29/D33</f>
        <v>9.4446404527509745E-3</v>
      </c>
      <c r="E37" s="12">
        <f>E29/E33</f>
        <v>9.5052100174964366E-3</v>
      </c>
      <c r="F37" s="12">
        <f>F29/F33</f>
        <v>9.3923340595419621E-3</v>
      </c>
      <c r="H37" s="27"/>
    </row>
    <row r="38" spans="1:8" x14ac:dyDescent="0.3">
      <c r="A38" s="14" t="s">
        <v>19</v>
      </c>
      <c r="B38" s="28">
        <v>1.3982514843217966</v>
      </c>
      <c r="C38" s="12">
        <f>C30/C33</f>
        <v>1.4063984036894466</v>
      </c>
      <c r="D38" s="12">
        <f>D30/D33</f>
        <v>1.402864661054696</v>
      </c>
      <c r="E38" s="12">
        <f>E30/E33</f>
        <v>1.4125218140712006</v>
      </c>
      <c r="F38" s="12">
        <f>F30/F33</f>
        <v>1.4015251324100269</v>
      </c>
      <c r="H38" s="8"/>
    </row>
    <row r="39" spans="1:8" x14ac:dyDescent="0.3">
      <c r="A39" s="14"/>
      <c r="B39" s="15"/>
      <c r="C39" s="15"/>
      <c r="D39" s="15"/>
      <c r="E39" s="15"/>
      <c r="F39" s="15"/>
    </row>
    <row r="40" spans="1:8" x14ac:dyDescent="0.3">
      <c r="A40" s="14" t="s">
        <v>20</v>
      </c>
      <c r="B40" s="15"/>
      <c r="C40" s="15"/>
      <c r="D40" s="15"/>
      <c r="E40" s="15"/>
      <c r="F40" s="15"/>
    </row>
    <row r="41" spans="1:8" x14ac:dyDescent="0.3">
      <c r="A41" s="21" t="s">
        <v>12</v>
      </c>
      <c r="B41" s="12">
        <v>0.99324540110324699</v>
      </c>
      <c r="C41" s="12">
        <f>C28/C30</f>
        <v>0.99361539030086699</v>
      </c>
      <c r="D41" s="12">
        <f>D28/D30</f>
        <v>0.99326760398565439</v>
      </c>
      <c r="E41" s="12">
        <f>E28/E30</f>
        <v>0.99327075169897705</v>
      </c>
      <c r="F41" s="12">
        <f>F28/F30</f>
        <v>0.99329849044990637</v>
      </c>
    </row>
    <row r="42" spans="1:8" x14ac:dyDescent="0.3">
      <c r="A42" s="21" t="s">
        <v>13</v>
      </c>
      <c r="B42" s="12">
        <v>6.7545988967529719E-3</v>
      </c>
      <c r="C42" s="12">
        <f>C29/C30</f>
        <v>6.3846096991329749E-3</v>
      </c>
      <c r="D42" s="12">
        <f>D29/D30</f>
        <v>6.7323960143456348E-3</v>
      </c>
      <c r="E42" s="12">
        <f>E29/E30</f>
        <v>6.7292483010229186E-3</v>
      </c>
      <c r="F42" s="12">
        <f>F29/F30</f>
        <v>6.7015095500935788E-3</v>
      </c>
    </row>
    <row r="43" spans="1:8" x14ac:dyDescent="0.3">
      <c r="A43" s="21"/>
      <c r="B43" s="15"/>
      <c r="C43" s="15"/>
      <c r="D43" s="15"/>
      <c r="E43" s="15"/>
      <c r="F43" s="15"/>
    </row>
    <row r="44" spans="1:8" ht="31.2" x14ac:dyDescent="0.3">
      <c r="A44" s="29" t="s">
        <v>21</v>
      </c>
      <c r="B44" s="17"/>
      <c r="C44" s="17"/>
      <c r="D44" s="17"/>
      <c r="E44" s="17"/>
      <c r="F44" s="17"/>
    </row>
    <row r="45" spans="1:8" x14ac:dyDescent="0.3">
      <c r="A45" s="4" t="s">
        <v>0</v>
      </c>
      <c r="B45" s="12">
        <v>0.25136246293655473</v>
      </c>
      <c r="C45" s="12">
        <f>C4/C8</f>
        <v>0.24465152937417681</v>
      </c>
      <c r="D45" s="12">
        <f>D4/D8</f>
        <v>0.23738998350806026</v>
      </c>
      <c r="E45" s="12">
        <f>E4/E8</f>
        <v>0.23554304322037395</v>
      </c>
      <c r="F45" s="12">
        <f>F4/F8</f>
        <v>0.22975898548421897</v>
      </c>
    </row>
    <row r="46" spans="1:8" x14ac:dyDescent="0.3">
      <c r="A46" s="4" t="s">
        <v>1</v>
      </c>
      <c r="B46" s="12">
        <v>0.49084791391203708</v>
      </c>
      <c r="C46" s="12">
        <f>C5/C8</f>
        <v>0.49413721665794347</v>
      </c>
      <c r="D46" s="12">
        <f>D5/D8</f>
        <v>0.49816600075251066</v>
      </c>
      <c r="E46" s="12">
        <f>E5/E8</f>
        <v>0.49941274915314826</v>
      </c>
      <c r="F46" s="12">
        <f>F5/F8</f>
        <v>0.50521505697140157</v>
      </c>
    </row>
    <row r="47" spans="1:8" x14ac:dyDescent="0.3">
      <c r="A47" s="4" t="s">
        <v>2</v>
      </c>
      <c r="B47" s="12">
        <v>0.23972795812861283</v>
      </c>
      <c r="C47" s="12">
        <f>C6/C8</f>
        <v>0.24356093563493114</v>
      </c>
      <c r="D47" s="12">
        <f>D6/D8</f>
        <v>0.24695974649872154</v>
      </c>
      <c r="E47" s="12">
        <f>E6/E8</f>
        <v>0.24764400181105267</v>
      </c>
      <c r="F47" s="12">
        <f>F6/F8</f>
        <v>0.24756898552386872</v>
      </c>
    </row>
    <row r="48" spans="1:8" x14ac:dyDescent="0.3">
      <c r="A48" s="4" t="s">
        <v>3</v>
      </c>
      <c r="B48" s="12">
        <v>1.8061665022795353E-2</v>
      </c>
      <c r="C48" s="12">
        <f>C7/C8</f>
        <v>1.7650318332948601E-2</v>
      </c>
      <c r="D48" s="12">
        <f>D7/D8</f>
        <v>1.7484269240707506E-2</v>
      </c>
      <c r="E48" s="12">
        <f>E7/E8</f>
        <v>1.7400205815425118E-2</v>
      </c>
      <c r="F48" s="12">
        <f>F7/F8</f>
        <v>1.745697202051073E-2</v>
      </c>
    </row>
    <row r="49" spans="1:6" x14ac:dyDescent="0.3">
      <c r="A49" s="30" t="s">
        <v>22</v>
      </c>
      <c r="B49" s="31">
        <v>1</v>
      </c>
      <c r="C49" s="31">
        <f>SUM(C45:C48)</f>
        <v>1</v>
      </c>
      <c r="D49" s="31">
        <f>SUM(D45:D48)</f>
        <v>1</v>
      </c>
      <c r="E49" s="31">
        <f>SUM(E45:E48)</f>
        <v>0.99999999999999989</v>
      </c>
      <c r="F49" s="31">
        <f>SUM(F45:F48)</f>
        <v>1</v>
      </c>
    </row>
    <row r="50" spans="1:6" x14ac:dyDescent="0.3">
      <c r="A50" s="15"/>
      <c r="B50" s="15"/>
      <c r="C50" s="15"/>
      <c r="D50" s="15"/>
      <c r="E50" s="15"/>
      <c r="F50" s="15"/>
    </row>
    <row r="51" spans="1:6" ht="31.2" x14ac:dyDescent="0.3">
      <c r="A51" s="29" t="s">
        <v>23</v>
      </c>
      <c r="B51" s="17"/>
      <c r="C51" s="17"/>
      <c r="D51" s="17"/>
      <c r="E51" s="17"/>
      <c r="F51" s="17"/>
    </row>
    <row r="52" spans="1:6" x14ac:dyDescent="0.3">
      <c r="A52" s="4" t="s">
        <v>8</v>
      </c>
      <c r="B52" s="12">
        <v>0.97612248050319883</v>
      </c>
      <c r="C52" s="12">
        <f>C18/C20</f>
        <v>0.97416975561195052</v>
      </c>
      <c r="D52" s="12">
        <f>D18/D20</f>
        <v>0.97611039950768175</v>
      </c>
      <c r="E52" s="12">
        <f>E18/E20</f>
        <v>0.96740098421495202</v>
      </c>
      <c r="F52" s="12">
        <f>F18/F20</f>
        <v>0.96590326776774804</v>
      </c>
    </row>
    <row r="53" spans="1:6" x14ac:dyDescent="0.3">
      <c r="A53" s="4" t="s">
        <v>24</v>
      </c>
      <c r="B53" s="12">
        <v>2.3877519496801124E-2</v>
      </c>
      <c r="C53" s="12">
        <f>C19/C20</f>
        <v>2.5830244388049459E-2</v>
      </c>
      <c r="D53" s="12">
        <f>D19/D20</f>
        <v>2.3889600492318259E-2</v>
      </c>
      <c r="E53" s="12">
        <f>E19/E20</f>
        <v>3.2599015785048022E-2</v>
      </c>
      <c r="F53" s="12">
        <f>F19/F20</f>
        <v>3.4096732232251958E-2</v>
      </c>
    </row>
    <row r="54" spans="1:6" x14ac:dyDescent="0.3">
      <c r="A54" s="30" t="s">
        <v>19</v>
      </c>
      <c r="B54" s="32">
        <v>1</v>
      </c>
      <c r="C54" s="32">
        <f>SUM(C52:C53)</f>
        <v>1</v>
      </c>
      <c r="D54" s="32">
        <f>SUM(D52:D53)</f>
        <v>1</v>
      </c>
      <c r="E54" s="32">
        <f>SUM(E52:E53)</f>
        <v>1</v>
      </c>
      <c r="F54" s="32">
        <f>SUM(F52:F53)</f>
        <v>1</v>
      </c>
    </row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3" workbookViewId="0">
      <selection activeCell="N12" sqref="N1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54"/>
  <sheetViews>
    <sheetView workbookViewId="0">
      <selection activeCell="H14" sqref="H14"/>
    </sheetView>
  </sheetViews>
  <sheetFormatPr defaultColWidth="9.109375" defaultRowHeight="15.6" x14ac:dyDescent="0.3"/>
  <cols>
    <col min="1" max="1" width="37.5546875" style="1" customWidth="1"/>
    <col min="2" max="3" width="15.44140625" style="1" customWidth="1"/>
    <col min="4" max="4" width="15.6640625" style="1" customWidth="1"/>
    <col min="5" max="5" width="15.6640625" style="1" bestFit="1" customWidth="1"/>
    <col min="6" max="6" width="11.5546875" style="1" bestFit="1" customWidth="1"/>
    <col min="7" max="7" width="9.109375" style="1"/>
    <col min="8" max="8" width="12.6640625" style="1" bestFit="1" customWidth="1"/>
    <col min="9" max="16384" width="9.109375" style="1"/>
  </cols>
  <sheetData>
    <row r="2" spans="1:7" x14ac:dyDescent="0.3">
      <c r="A2" s="35" t="s">
        <v>28</v>
      </c>
      <c r="B2" s="35"/>
      <c r="C2" s="35"/>
      <c r="D2" s="35"/>
    </row>
    <row r="3" spans="1:7" ht="31.2" x14ac:dyDescent="0.3">
      <c r="A3" s="2" t="s">
        <v>26</v>
      </c>
      <c r="B3" s="3">
        <v>43435</v>
      </c>
      <c r="C3" s="3">
        <v>43466</v>
      </c>
      <c r="D3" s="3">
        <v>43497</v>
      </c>
      <c r="E3" s="3">
        <v>43525</v>
      </c>
    </row>
    <row r="4" spans="1:7" x14ac:dyDescent="0.3">
      <c r="A4" s="4" t="s">
        <v>0</v>
      </c>
      <c r="B4" s="5">
        <v>10289491</v>
      </c>
      <c r="C4" s="5">
        <f>'[1] MNOs January 2019'!$E$6</f>
        <v>10097037</v>
      </c>
      <c r="D4" s="5">
        <f>'[1]MNOs February 2019'!$E$6</f>
        <v>9788846</v>
      </c>
      <c r="E4" s="5">
        <f>'[2] MNOs March 2019'!$E$6</f>
        <v>9799138</v>
      </c>
    </row>
    <row r="5" spans="1:7" x14ac:dyDescent="0.3">
      <c r="A5" s="4" t="s">
        <v>1</v>
      </c>
      <c r="B5" s="5">
        <v>20092798</v>
      </c>
      <c r="C5" s="5">
        <f>'[1] MNOs January 2019'!$B$6</f>
        <v>20393585</v>
      </c>
      <c r="D5" s="5">
        <f>'[1]MNOs February 2019'!$B$6</f>
        <v>20542022</v>
      </c>
      <c r="E5" s="5">
        <f>'[2] MNOs March 2019'!$B$6</f>
        <v>20776731</v>
      </c>
    </row>
    <row r="6" spans="1:7" x14ac:dyDescent="0.3">
      <c r="A6" s="4" t="s">
        <v>2</v>
      </c>
      <c r="B6" s="5">
        <v>9813234</v>
      </c>
      <c r="C6" s="5">
        <f>'[1] MNOs January 2019'!$D$6</f>
        <v>10052027</v>
      </c>
      <c r="D6" s="5">
        <f>'[1]MNOs February 2019'!$D$6</f>
        <v>10183458</v>
      </c>
      <c r="E6" s="5">
        <f>'[2] MNOs March 2019'!$D$6</f>
        <v>10302566</v>
      </c>
    </row>
    <row r="7" spans="1:7" x14ac:dyDescent="0.3">
      <c r="A7" s="4" t="s">
        <v>3</v>
      </c>
      <c r="B7" s="5">
        <v>739352</v>
      </c>
      <c r="C7" s="5">
        <f>'[1] MNOs January 2019'!$C$6</f>
        <v>728448</v>
      </c>
      <c r="D7" s="5">
        <f>'[1]MNOs February 2019'!$C$6</f>
        <v>720969</v>
      </c>
      <c r="E7" s="5">
        <f>'[2] MNOs March 2019'!$C$6</f>
        <v>723889</v>
      </c>
    </row>
    <row r="8" spans="1:7" x14ac:dyDescent="0.3">
      <c r="A8" s="9" t="s">
        <v>4</v>
      </c>
      <c r="B8" s="10">
        <v>40934875</v>
      </c>
      <c r="C8" s="10">
        <f>SUM(C4:C7)</f>
        <v>41271097</v>
      </c>
      <c r="D8" s="10">
        <f>SUM(D4:D7)</f>
        <v>41235295</v>
      </c>
      <c r="E8" s="10">
        <f>SUM(E4:E7)</f>
        <v>41602324</v>
      </c>
    </row>
    <row r="9" spans="1:7" x14ac:dyDescent="0.3">
      <c r="A9" s="11" t="s">
        <v>5</v>
      </c>
      <c r="B9" s="12">
        <v>1.1885582298239324E-2</v>
      </c>
      <c r="C9" s="12">
        <f>(C8-B8)/B8</f>
        <v>8.2135831610576551E-3</v>
      </c>
      <c r="D9" s="12">
        <f>(D8-C8)/C8</f>
        <v>-8.6748360480943848E-4</v>
      </c>
      <c r="E9" s="12">
        <f>(E8-D8)/D8</f>
        <v>8.9008457439191356E-3</v>
      </c>
      <c r="F9" s="13"/>
    </row>
    <row r="10" spans="1:7" x14ac:dyDescent="0.3">
      <c r="A10" s="14"/>
      <c r="B10" s="15"/>
      <c r="C10" s="15"/>
      <c r="D10" s="15"/>
      <c r="E10" s="12"/>
    </row>
    <row r="11" spans="1:7" ht="31.2" x14ac:dyDescent="0.3">
      <c r="A11" s="16" t="s">
        <v>6</v>
      </c>
      <c r="B11" s="17"/>
      <c r="C11" s="17"/>
      <c r="D11" s="17"/>
      <c r="E11" s="17"/>
      <c r="G11" s="6"/>
    </row>
    <row r="12" spans="1:7" x14ac:dyDescent="0.3">
      <c r="A12" s="4" t="s">
        <v>0</v>
      </c>
      <c r="B12" s="12">
        <v>-5.1033278861093469E-3</v>
      </c>
      <c r="C12" s="12">
        <f>(C4-B4)/B4</f>
        <v>-1.8703937833270859E-2</v>
      </c>
      <c r="D12" s="12">
        <f>(D4-C4)/C4</f>
        <v>-3.0522914791735436E-2</v>
      </c>
      <c r="E12" s="12">
        <f>(E4-D4)/D4</f>
        <v>1.0514007473403913E-3</v>
      </c>
    </row>
    <row r="13" spans="1:7" x14ac:dyDescent="0.3">
      <c r="A13" s="4" t="s">
        <v>1</v>
      </c>
      <c r="B13" s="12">
        <v>1.684467995563551E-2</v>
      </c>
      <c r="C13" s="12">
        <f t="shared" ref="C13:E15" si="0">(C5-B5)/B5</f>
        <v>1.496989120181271E-2</v>
      </c>
      <c r="D13" s="12">
        <f t="shared" si="0"/>
        <v>7.278612367565585E-3</v>
      </c>
      <c r="E13" s="12">
        <f t="shared" si="0"/>
        <v>1.1425798297752773E-2</v>
      </c>
    </row>
    <row r="14" spans="1:7" x14ac:dyDescent="0.3">
      <c r="A14" s="4" t="s">
        <v>2</v>
      </c>
      <c r="B14" s="12">
        <v>2.1527983297015635E-2</v>
      </c>
      <c r="C14" s="12">
        <f t="shared" si="0"/>
        <v>2.4333772128535811E-2</v>
      </c>
      <c r="D14" s="12">
        <f t="shared" si="0"/>
        <v>1.307507431088277E-2</v>
      </c>
      <c r="E14" s="12">
        <f t="shared" si="0"/>
        <v>1.1696223424302432E-2</v>
      </c>
    </row>
    <row r="15" spans="1:7" x14ac:dyDescent="0.3">
      <c r="A15" s="4" t="s">
        <v>3</v>
      </c>
      <c r="B15" s="12">
        <v>-8.1257403653564684E-3</v>
      </c>
      <c r="C15" s="12">
        <f t="shared" si="0"/>
        <v>-1.4748049643471581E-2</v>
      </c>
      <c r="D15" s="12">
        <f t="shared" si="0"/>
        <v>-1.0267033473906168E-2</v>
      </c>
      <c r="E15" s="12">
        <f t="shared" si="0"/>
        <v>4.0501047895263181E-3</v>
      </c>
    </row>
    <row r="16" spans="1:7" x14ac:dyDescent="0.3">
      <c r="A16" s="18"/>
      <c r="B16" s="15"/>
      <c r="C16" s="15"/>
      <c r="D16" s="15"/>
      <c r="E16" s="15"/>
    </row>
    <row r="17" spans="1:8" x14ac:dyDescent="0.3">
      <c r="A17" s="16" t="s">
        <v>7</v>
      </c>
      <c r="B17" s="17"/>
      <c r="C17" s="17"/>
      <c r="D17" s="17"/>
      <c r="E17" s="17"/>
    </row>
    <row r="18" spans="1:8" x14ac:dyDescent="0.3">
      <c r="A18" s="19" t="s">
        <v>8</v>
      </c>
      <c r="B18" s="5">
        <v>271732</v>
      </c>
      <c r="C18" s="5">
        <f>'[1] MNOs January 2019'!$D$15</f>
        <v>258343</v>
      </c>
      <c r="D18" s="5">
        <f>'[1]MNOs February 2019'!$D$15</f>
        <v>272817</v>
      </c>
      <c r="E18" s="5">
        <f>'[2] MNOs March 2019'!$D$15</f>
        <v>272661</v>
      </c>
    </row>
    <row r="19" spans="1:8" x14ac:dyDescent="0.3">
      <c r="A19" s="19" t="s">
        <v>0</v>
      </c>
      <c r="B19" s="5">
        <v>6647</v>
      </c>
      <c r="C19" s="5">
        <f>'[1] MNOs January 2019'!$E$15</f>
        <v>6850</v>
      </c>
      <c r="D19" s="5">
        <f>'[1]MNOs February 2019'!$E$15</f>
        <v>6677</v>
      </c>
      <c r="E19" s="5">
        <f>'[2] MNOs March 2019'!$E$15</f>
        <v>9188</v>
      </c>
    </row>
    <row r="20" spans="1:8" x14ac:dyDescent="0.3">
      <c r="A20" s="20" t="s">
        <v>9</v>
      </c>
      <c r="B20" s="10">
        <v>278379</v>
      </c>
      <c r="C20" s="10">
        <f>SUM(C18:C19)</f>
        <v>265193</v>
      </c>
      <c r="D20" s="10">
        <f>SUM(D18:D19)</f>
        <v>279494</v>
      </c>
      <c r="E20" s="10">
        <f>SUM(E18:E19)</f>
        <v>281849</v>
      </c>
    </row>
    <row r="21" spans="1:8" x14ac:dyDescent="0.3">
      <c r="A21" s="14" t="s">
        <v>5</v>
      </c>
      <c r="B21" s="12">
        <v>4.4344217932527508E-3</v>
      </c>
      <c r="C21" s="12">
        <f>(C20-B20)/B20</f>
        <v>-4.7367078694872819E-2</v>
      </c>
      <c r="D21" s="12">
        <f>(D20-C20)/C20</f>
        <v>5.3926762772773036E-2</v>
      </c>
      <c r="E21" s="12">
        <f>(E20-D20)/D20</f>
        <v>8.4259411651055119E-3</v>
      </c>
    </row>
    <row r="22" spans="1:8" x14ac:dyDescent="0.3">
      <c r="A22" s="14"/>
      <c r="B22" s="15"/>
      <c r="C22" s="15"/>
      <c r="D22" s="15"/>
      <c r="E22" s="15"/>
    </row>
    <row r="23" spans="1:8" ht="31.2" x14ac:dyDescent="0.3">
      <c r="A23" s="16" t="s">
        <v>10</v>
      </c>
      <c r="B23" s="17"/>
      <c r="C23" s="17"/>
      <c r="D23" s="17"/>
      <c r="E23" s="17"/>
    </row>
    <row r="24" spans="1:8" x14ac:dyDescent="0.3">
      <c r="A24" s="4" t="s">
        <v>8</v>
      </c>
      <c r="B24" s="12">
        <v>3.7048118228930039E-3</v>
      </c>
      <c r="C24" s="12">
        <f t="shared" ref="C24:E25" si="1">(C18-B18)/B18</f>
        <v>-4.9272812918610985E-2</v>
      </c>
      <c r="D24" s="12">
        <f t="shared" si="1"/>
        <v>5.6026290629124849E-2</v>
      </c>
      <c r="E24" s="12">
        <f t="shared" si="1"/>
        <v>-5.7181187389348902E-4</v>
      </c>
    </row>
    <row r="25" spans="1:8" x14ac:dyDescent="0.3">
      <c r="A25" s="4" t="s">
        <v>0</v>
      </c>
      <c r="B25" s="12">
        <v>3.5197009811555831E-2</v>
      </c>
      <c r="C25" s="12">
        <f t="shared" si="1"/>
        <v>3.0540093275161728E-2</v>
      </c>
      <c r="D25" s="12">
        <f t="shared" si="1"/>
        <v>-2.5255474452554744E-2</v>
      </c>
      <c r="E25" s="12">
        <f t="shared" si="1"/>
        <v>0.37606709600119814</v>
      </c>
    </row>
    <row r="26" spans="1:8" x14ac:dyDescent="0.3">
      <c r="A26" s="4"/>
      <c r="B26" s="15"/>
      <c r="C26" s="15"/>
      <c r="D26" s="15"/>
      <c r="E26" s="15"/>
    </row>
    <row r="27" spans="1:8" x14ac:dyDescent="0.3">
      <c r="A27" s="14" t="s">
        <v>11</v>
      </c>
      <c r="B27" s="15"/>
      <c r="C27" s="15"/>
      <c r="D27" s="15"/>
      <c r="E27" s="15"/>
    </row>
    <row r="28" spans="1:8" x14ac:dyDescent="0.3">
      <c r="A28" s="21" t="s">
        <v>12</v>
      </c>
      <c r="B28" s="22">
        <v>40934875</v>
      </c>
      <c r="C28" s="22">
        <f>C8</f>
        <v>41271097</v>
      </c>
      <c r="D28" s="22">
        <f>D8</f>
        <v>41235295</v>
      </c>
      <c r="E28" s="22">
        <f>E8</f>
        <v>41602324</v>
      </c>
    </row>
    <row r="29" spans="1:8" x14ac:dyDescent="0.3">
      <c r="A29" s="21" t="s">
        <v>13</v>
      </c>
      <c r="B29" s="22">
        <v>278379</v>
      </c>
      <c r="C29" s="22">
        <f>C20</f>
        <v>265193</v>
      </c>
      <c r="D29" s="22">
        <f>D20</f>
        <v>279494</v>
      </c>
      <c r="E29" s="22">
        <f>E20</f>
        <v>281849</v>
      </c>
    </row>
    <row r="30" spans="1:8" x14ac:dyDescent="0.3">
      <c r="A30" s="21" t="s">
        <v>14</v>
      </c>
      <c r="B30" s="22">
        <v>41213254</v>
      </c>
      <c r="C30" s="22">
        <f>SUM(C28:C29)</f>
        <v>41536290</v>
      </c>
      <c r="D30" s="22">
        <f>SUM(D28:D29)</f>
        <v>41514789</v>
      </c>
      <c r="E30" s="22">
        <f>SUM(E28:E29)</f>
        <v>41884173</v>
      </c>
      <c r="F30" s="23"/>
      <c r="H30" s="6"/>
    </row>
    <row r="31" spans="1:8" x14ac:dyDescent="0.3">
      <c r="A31" s="14" t="s">
        <v>5</v>
      </c>
      <c r="B31" s="12">
        <v>1.1834881879875638E-2</v>
      </c>
      <c r="C31" s="12">
        <f>(C30-B30)/B30</f>
        <v>7.8381580838047873E-3</v>
      </c>
      <c r="D31" s="12">
        <f>(D30-C30)/C30</f>
        <v>-5.1764372793044349E-4</v>
      </c>
      <c r="E31" s="12">
        <f>(E30-D30)/D30</f>
        <v>8.8976484982255365E-3</v>
      </c>
    </row>
    <row r="32" spans="1:8" x14ac:dyDescent="0.3">
      <c r="A32" s="21"/>
      <c r="B32" s="15"/>
      <c r="C32" s="15"/>
      <c r="D32" s="15"/>
      <c r="E32" s="15"/>
    </row>
    <row r="33" spans="1:8" x14ac:dyDescent="0.3">
      <c r="A33" s="14" t="s">
        <v>15</v>
      </c>
      <c r="B33" s="24">
        <v>29474850.884917848</v>
      </c>
      <c r="C33" s="5">
        <f>$B$34*B33</f>
        <v>29533800.586687684</v>
      </c>
      <c r="D33" s="5">
        <f>$B$34*C33</f>
        <v>29592868.187861059</v>
      </c>
      <c r="E33" s="5">
        <f>$B$34*D33</f>
        <v>29652053.924236782</v>
      </c>
    </row>
    <row r="34" spans="1:8" ht="15" customHeight="1" x14ac:dyDescent="0.3">
      <c r="A34" s="21" t="s">
        <v>16</v>
      </c>
      <c r="B34" s="33">
        <v>1.002</v>
      </c>
      <c r="C34" s="15"/>
      <c r="D34" s="15"/>
      <c r="E34" s="5"/>
    </row>
    <row r="35" spans="1:8" x14ac:dyDescent="0.3">
      <c r="A35" s="16" t="s">
        <v>17</v>
      </c>
      <c r="B35" s="17"/>
      <c r="C35" s="17"/>
      <c r="D35" s="17"/>
      <c r="E35" s="17"/>
    </row>
    <row r="36" spans="1:8" x14ac:dyDescent="0.3">
      <c r="A36" s="21" t="s">
        <v>18</v>
      </c>
      <c r="B36" s="12">
        <v>1.3888068563884133</v>
      </c>
      <c r="C36" s="12">
        <f>C28/C33</f>
        <v>1.3974190988004058</v>
      </c>
      <c r="D36" s="12">
        <f>D28/D33</f>
        <v>1.3934200206019449</v>
      </c>
      <c r="E36" s="12">
        <f>E28/E33</f>
        <v>1.4030166040537042</v>
      </c>
      <c r="H36" s="26"/>
    </row>
    <row r="37" spans="1:8" x14ac:dyDescent="0.3">
      <c r="A37" s="21" t="s">
        <v>13</v>
      </c>
      <c r="B37" s="12">
        <v>9.4446279333832116E-3</v>
      </c>
      <c r="C37" s="12">
        <f>C29/C33</f>
        <v>8.9793048890407737E-3</v>
      </c>
      <c r="D37" s="12">
        <f>D29/D33</f>
        <v>9.4446404527509745E-3</v>
      </c>
      <c r="E37" s="12">
        <f>E29/E33</f>
        <v>9.5052100174964366E-3</v>
      </c>
      <c r="H37" s="27"/>
    </row>
    <row r="38" spans="1:8" x14ac:dyDescent="0.3">
      <c r="A38" s="14" t="s">
        <v>19</v>
      </c>
      <c r="B38" s="28">
        <v>1.3982514843217966</v>
      </c>
      <c r="C38" s="12">
        <f>C30/C33</f>
        <v>1.4063984036894466</v>
      </c>
      <c r="D38" s="12">
        <f>D30/D33</f>
        <v>1.402864661054696</v>
      </c>
      <c r="E38" s="12">
        <f>E30/E33</f>
        <v>1.4125218140712006</v>
      </c>
      <c r="H38" s="8"/>
    </row>
    <row r="39" spans="1:8" x14ac:dyDescent="0.3">
      <c r="A39" s="14"/>
      <c r="B39" s="15"/>
      <c r="C39" s="15"/>
      <c r="D39" s="15"/>
      <c r="E39" s="15"/>
    </row>
    <row r="40" spans="1:8" x14ac:dyDescent="0.3">
      <c r="A40" s="14" t="s">
        <v>20</v>
      </c>
      <c r="B40" s="15"/>
      <c r="C40" s="15"/>
      <c r="D40" s="15"/>
      <c r="E40" s="15"/>
    </row>
    <row r="41" spans="1:8" x14ac:dyDescent="0.3">
      <c r="A41" s="21" t="s">
        <v>12</v>
      </c>
      <c r="B41" s="12">
        <v>0.99324540110324699</v>
      </c>
      <c r="C41" s="12">
        <f>C28/C30</f>
        <v>0.99361539030086699</v>
      </c>
      <c r="D41" s="12">
        <f>D28/D30</f>
        <v>0.99326760398565439</v>
      </c>
      <c r="E41" s="12">
        <f>E28/E30</f>
        <v>0.99327075169897705</v>
      </c>
    </row>
    <row r="42" spans="1:8" x14ac:dyDescent="0.3">
      <c r="A42" s="21" t="s">
        <v>13</v>
      </c>
      <c r="B42" s="12">
        <v>6.7545988967529719E-3</v>
      </c>
      <c r="C42" s="12">
        <f>C29/C30</f>
        <v>6.3846096991329749E-3</v>
      </c>
      <c r="D42" s="12">
        <f>D29/D30</f>
        <v>6.7323960143456348E-3</v>
      </c>
      <c r="E42" s="12">
        <f>E29/E30</f>
        <v>6.7292483010229186E-3</v>
      </c>
    </row>
    <row r="43" spans="1:8" x14ac:dyDescent="0.3">
      <c r="A43" s="21"/>
      <c r="B43" s="15"/>
      <c r="C43" s="15"/>
      <c r="D43" s="15"/>
      <c r="E43" s="15"/>
    </row>
    <row r="44" spans="1:8" ht="31.2" x14ac:dyDescent="0.3">
      <c r="A44" s="29" t="s">
        <v>21</v>
      </c>
      <c r="B44" s="17"/>
      <c r="C44" s="17"/>
      <c r="D44" s="17"/>
      <c r="E44" s="17"/>
    </row>
    <row r="45" spans="1:8" x14ac:dyDescent="0.3">
      <c r="A45" s="4" t="s">
        <v>0</v>
      </c>
      <c r="B45" s="12">
        <v>0.25136246293655473</v>
      </c>
      <c r="C45" s="12">
        <f>C4/C8</f>
        <v>0.24465152937417681</v>
      </c>
      <c r="D45" s="12">
        <f>D4/D8</f>
        <v>0.23738998350806026</v>
      </c>
      <c r="E45" s="12">
        <f>E4/E8</f>
        <v>0.23554304322037395</v>
      </c>
    </row>
    <row r="46" spans="1:8" x14ac:dyDescent="0.3">
      <c r="A46" s="4" t="s">
        <v>1</v>
      </c>
      <c r="B46" s="12">
        <v>0.49084791391203708</v>
      </c>
      <c r="C46" s="12">
        <f>C5/C8</f>
        <v>0.49413721665794347</v>
      </c>
      <c r="D46" s="12">
        <f>D5/D8</f>
        <v>0.49816600075251066</v>
      </c>
      <c r="E46" s="12">
        <f>E5/E8</f>
        <v>0.49941274915314826</v>
      </c>
    </row>
    <row r="47" spans="1:8" x14ac:dyDescent="0.3">
      <c r="A47" s="4" t="s">
        <v>2</v>
      </c>
      <c r="B47" s="12">
        <v>0.23972795812861283</v>
      </c>
      <c r="C47" s="12">
        <f>C6/C8</f>
        <v>0.24356093563493114</v>
      </c>
      <c r="D47" s="12">
        <f>D6/D8</f>
        <v>0.24695974649872154</v>
      </c>
      <c r="E47" s="12">
        <f>E6/E8</f>
        <v>0.24764400181105267</v>
      </c>
    </row>
    <row r="48" spans="1:8" x14ac:dyDescent="0.3">
      <c r="A48" s="4" t="s">
        <v>3</v>
      </c>
      <c r="B48" s="12">
        <v>1.8061665022795353E-2</v>
      </c>
      <c r="C48" s="12">
        <f>C7/C8</f>
        <v>1.7650318332948601E-2</v>
      </c>
      <c r="D48" s="12">
        <f>D7/D8</f>
        <v>1.7484269240707506E-2</v>
      </c>
      <c r="E48" s="12">
        <f>E7/E8</f>
        <v>1.7400205815425118E-2</v>
      </c>
    </row>
    <row r="49" spans="1:5" x14ac:dyDescent="0.3">
      <c r="A49" s="30" t="s">
        <v>22</v>
      </c>
      <c r="B49" s="31">
        <v>1</v>
      </c>
      <c r="C49" s="31">
        <f>SUM(C45:C48)</f>
        <v>1</v>
      </c>
      <c r="D49" s="31">
        <f>SUM(D45:D48)</f>
        <v>1</v>
      </c>
      <c r="E49" s="31">
        <f>SUM(E45:E48)</f>
        <v>0.99999999999999989</v>
      </c>
    </row>
    <row r="50" spans="1:5" x14ac:dyDescent="0.3">
      <c r="A50" s="15"/>
      <c r="B50" s="15"/>
      <c r="C50" s="15"/>
      <c r="D50" s="15"/>
      <c r="E50" s="15"/>
    </row>
    <row r="51" spans="1:5" ht="31.2" x14ac:dyDescent="0.3">
      <c r="A51" s="29" t="s">
        <v>23</v>
      </c>
      <c r="B51" s="17"/>
      <c r="C51" s="17"/>
      <c r="D51" s="17"/>
      <c r="E51" s="17"/>
    </row>
    <row r="52" spans="1:5" x14ac:dyDescent="0.3">
      <c r="A52" s="4" t="s">
        <v>8</v>
      </c>
      <c r="B52" s="12">
        <v>0.97612248050319883</v>
      </c>
      <c r="C52" s="12">
        <f>C18/C20</f>
        <v>0.97416975561195052</v>
      </c>
      <c r="D52" s="12">
        <f>D18/D20</f>
        <v>0.97611039950768175</v>
      </c>
      <c r="E52" s="12">
        <f>E18/E20</f>
        <v>0.96740098421495202</v>
      </c>
    </row>
    <row r="53" spans="1:5" x14ac:dyDescent="0.3">
      <c r="A53" s="4" t="s">
        <v>24</v>
      </c>
      <c r="B53" s="12">
        <v>2.3877519496801124E-2</v>
      </c>
      <c r="C53" s="12">
        <f>C19/C20</f>
        <v>2.5830244388049459E-2</v>
      </c>
      <c r="D53" s="12">
        <f>D19/D20</f>
        <v>2.3889600492318259E-2</v>
      </c>
      <c r="E53" s="12">
        <f>E19/E20</f>
        <v>3.2599015785048022E-2</v>
      </c>
    </row>
    <row r="54" spans="1:5" x14ac:dyDescent="0.3">
      <c r="A54" s="30" t="s">
        <v>19</v>
      </c>
      <c r="B54" s="32">
        <v>1</v>
      </c>
      <c r="C54" s="32">
        <f>SUM(C52:C53)</f>
        <v>1</v>
      </c>
      <c r="D54" s="32">
        <f>SUM(D52:D53)</f>
        <v>1</v>
      </c>
      <c r="E54" s="32">
        <f>SUM(E52:E53)</f>
        <v>1</v>
      </c>
    </row>
  </sheetData>
  <mergeCells count="1">
    <mergeCell ref="A2:D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July 2019</vt:lpstr>
      <vt:lpstr>July Statistics</vt:lpstr>
      <vt:lpstr>June 2019</vt:lpstr>
      <vt:lpstr>June Statistics</vt:lpstr>
      <vt:lpstr>May 2019</vt:lpstr>
      <vt:lpstr>May Statistics</vt:lpstr>
      <vt:lpstr>April 2019</vt:lpstr>
      <vt:lpstr>April Statistics</vt:lpstr>
      <vt:lpstr>March 2019</vt:lpstr>
      <vt:lpstr>March Statistics</vt:lpstr>
      <vt:lpstr>February 2019</vt:lpstr>
      <vt:lpstr>February Market Shares</vt:lpstr>
      <vt:lpstr>January 2019</vt:lpstr>
      <vt:lpstr>January Market 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Sahadatu Abdullai</dc:creator>
  <cp:lastModifiedBy>Sahadatu Abdullai</cp:lastModifiedBy>
  <cp:lastPrinted>2019-05-02T08:45:03Z</cp:lastPrinted>
  <dcterms:created xsi:type="dcterms:W3CDTF">2019-03-27T14:12:01Z</dcterms:created>
  <dcterms:modified xsi:type="dcterms:W3CDTF">2019-08-30T15:36:58Z</dcterms:modified>
</cp:coreProperties>
</file>